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tabRatio="601" firstSheet="4" activeTab="9"/>
  </bookViews>
  <sheets>
    <sheet name="Dystrybucja i Zatrudnienie " sheetId="1" r:id="rId1"/>
    <sheet name="Składka" sheetId="2" r:id="rId2"/>
    <sheet name="Odszkodowania" sheetId="3" r:id="rId3"/>
    <sheet name="Wynik Techniczny" sheetId="4" r:id="rId4"/>
    <sheet name="Koszty" sheetId="5" r:id="rId5"/>
    <sheet name="Rezerwy" sheetId="6" r:id="rId6"/>
    <sheet name="Lokaty" sheetId="7" r:id="rId7"/>
    <sheet name="Wynik Finansowy" sheetId="8" r:id="rId8"/>
    <sheet name="Reaskuracja" sheetId="9" r:id="rId9"/>
    <sheet name="Poziom Rezerw" sheetId="10" r:id="rId10"/>
    <sheet name="Retencja" sheetId="11" r:id="rId11"/>
    <sheet name="Szkodowość" sheetId="12" r:id="rId12"/>
    <sheet name="Przychodowość " sheetId="13" r:id="rId13"/>
    <sheet name="Zyskowność" sheetId="14" r:id="rId14"/>
    <sheet name="Wskaźnik Zespolony" sheetId="15" r:id="rId15"/>
    <sheet name="Struktura Rynku" sheetId="16" r:id="rId16"/>
    <sheet name="Rynek 2000-2009" sheetId="17" r:id="rId17"/>
    <sheet name="Struktura 2000-2009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/>
  <calcPr fullCalcOnLoad="1"/>
</workbook>
</file>

<file path=xl/sharedStrings.xml><?xml version="1.0" encoding="utf-8"?>
<sst xmlns="http://schemas.openxmlformats.org/spreadsheetml/2006/main" count="4089" uniqueCount="343">
  <si>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</si>
  <si>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</si>
  <si>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</si>
  <si>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</si>
  <si>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</si>
  <si>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</si>
  <si>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</si>
  <si>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</si>
  <si>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</si>
  <si>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</si>
  <si>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Składka przypisana brutto w tys. zł w dziale I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</si>
  <si>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</si>
  <si>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</si>
  <si>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</si>
  <si>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</si>
  <si>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</si>
  <si>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</si>
  <si>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</si>
  <si>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</si>
  <si>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</si>
  <si>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</si>
  <si>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</si>
  <si>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</si>
  <si>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</si>
  <si>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</si>
  <si>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</si>
  <si>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</si>
  <si>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</si>
  <si>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</si>
  <si>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</si>
  <si>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</si>
  <si>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</si>
  <si>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zaopatrzenia dzieci</t>
  </si>
  <si>
    <t>Składka przypisana brutto  w tys. zł w dziale II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</si>
  <si>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</si>
  <si>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</si>
  <si>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</si>
  <si>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</si>
  <si>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</si>
  <si>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</si>
  <si>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</si>
  <si>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</si>
  <si>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</si>
  <si>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</si>
  <si>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tys. złotych</t>
  </si>
  <si>
    <t>w %</t>
  </si>
  <si>
    <t>przy pracy i choroby zawodowej.</t>
  </si>
  <si>
    <t>z wyjątkiem pojazdów szynowych.</t>
  </si>
  <si>
    <t>nie ujęte w grupach 3-7</t>
  </si>
  <si>
    <t>nie ujętych w grupach 3-8</t>
  </si>
  <si>
    <t xml:space="preserve"> z posiadania i użytkowania pojazdów lądowych</t>
  </si>
  <si>
    <t>z posiadania i użytkowania pojazdów powietrznych</t>
  </si>
  <si>
    <t>za żeglugę morską i śródlądową</t>
  </si>
  <si>
    <t>w grupach 10-12</t>
  </si>
  <si>
    <t>Suma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</si>
  <si>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</si>
  <si>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</si>
  <si>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</si>
  <si>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</si>
  <si>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</si>
  <si>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</si>
  <si>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</si>
  <si>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</si>
  <si>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</si>
  <si>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</si>
  <si>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</si>
  <si>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</si>
  <si>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Ubezpieczenia na życie</t>
  </si>
  <si>
    <t>32.</t>
  </si>
  <si>
    <t>Ubezpieczenia wypadkowe</t>
  </si>
  <si>
    <t>Inne ubezpieczenia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</si>
  <si>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</si>
  <si>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</si>
  <si>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</si>
  <si>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</si>
  <si>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</si>
  <si>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</si>
  <si>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</si>
  <si>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</si>
  <si>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</si>
  <si>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</si>
  <si>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35.</t>
  </si>
  <si>
    <t>D.A.S. S.A.</t>
  </si>
  <si>
    <t>Składka przypisana brutto w tys. zł</t>
  </si>
  <si>
    <t>Składka przypisana brutto w tys zł wg grup ryzyka w dziale I</t>
  </si>
  <si>
    <t>przypisanej brutto</t>
  </si>
  <si>
    <t>Grupa I  Ubezpieczenia na życie</t>
  </si>
  <si>
    <t>Grupa II  Ubezpieczenia posagowe,</t>
  </si>
  <si>
    <t>Grupa IV  Ubezpieczenia rentowe</t>
  </si>
  <si>
    <t xml:space="preserve"> Składka przypisana brutto w tys. zł. w/g grup ryzyka w dziale II .</t>
  </si>
  <si>
    <t>Grupa I  Ubezpieczenia wypadku, w tym wypadku</t>
  </si>
  <si>
    <t>Grupa II  Ubezpieczenie choroby</t>
  </si>
  <si>
    <t>Grupa III  Ubezpieczenie casco pojazdów lądowych,</t>
  </si>
  <si>
    <t>Grupa IV  Ubezpieczenie casco pojazdów szynowych</t>
  </si>
  <si>
    <t>Grupa V  Ubezpieczenie casco statków powietrznych</t>
  </si>
  <si>
    <t>Grupa VI  Ubezpieczenie żeglugi morskiej i śródlądowej</t>
  </si>
  <si>
    <t>Grupa VII  Ubezpieczenie przedmiotów w transporcie</t>
  </si>
  <si>
    <t>Grupa VIII  Ubezpieczenie szkód spowodowanych żywiołami</t>
  </si>
  <si>
    <t>Grupa IX  Ubezpieczenie pozostałych szkód rzeczowych,</t>
  </si>
  <si>
    <t>Grupa X  Ubezpieczenie odpowiedzialności cywilnej wynikającej</t>
  </si>
  <si>
    <t>Grupa XI  Ubezpieczenie odpowiedzialności cywilnej wynikającej</t>
  </si>
  <si>
    <t xml:space="preserve">Grupa XII  Ubezpieczenie odpowiedziałalności cywilnej </t>
  </si>
  <si>
    <t>Grupa XIII  Ubezpieczenie odpowiedzialności cywilnej nie ujętej</t>
  </si>
  <si>
    <t>Grupa XIV  Ubezpieczenie kredytu</t>
  </si>
  <si>
    <t>Grupa XV  Gwarancja ubezpieczeniowa</t>
  </si>
  <si>
    <t>Grupa XVI  Ubezpieczenie różnych ryzyk finansowych</t>
  </si>
  <si>
    <t>Grupa XVII  Ubezpieczenie ochrony prawnej</t>
  </si>
  <si>
    <t xml:space="preserve">Grupa XVIII  Ubezpieczenie świadczenia pomocy na korzyść </t>
  </si>
  <si>
    <t>Grupa XIX Reasekuracja czynna</t>
  </si>
  <si>
    <t>Składka przypisana netto w tys. zł</t>
  </si>
  <si>
    <t>Składka przypisana netto</t>
  </si>
  <si>
    <t>Składka przypisana netto w tys. zł w dziale I</t>
  </si>
  <si>
    <t>Składka przypisana netto  w tys. zł w dziale II</t>
  </si>
  <si>
    <t>Odszkodowania i świadczenia brutto w tys. zł</t>
  </si>
  <si>
    <t>Odszkodowania i świadczenia brutto</t>
  </si>
  <si>
    <t>Odszkodowania i świadczenia brutto w tys. zł w dziale I</t>
  </si>
  <si>
    <t xml:space="preserve"> </t>
  </si>
  <si>
    <t>Odszkodowania i świadczenia brutto w tys. zł w dziale II</t>
  </si>
  <si>
    <t xml:space="preserve">Wypłacone świadczenia </t>
  </si>
  <si>
    <t>Udział w ogółem wypłaconych</t>
  </si>
  <si>
    <t xml:space="preserve">i odszkodowania </t>
  </si>
  <si>
    <t>świadczeniach i odszkodowaniach</t>
  </si>
  <si>
    <t>Udział w wypłaconych</t>
  </si>
  <si>
    <t>świadczeniach ogółem</t>
  </si>
  <si>
    <t xml:space="preserve">Odszkodowania i świadczenia netto w tys. zł </t>
  </si>
  <si>
    <t>Odszkodowania i świadczenia netto</t>
  </si>
  <si>
    <t>Odszkodowania i świadczenia netto w tys. zł w dziale I</t>
  </si>
  <si>
    <t>Odszkodowania i świadczenia netto w tys. zł w dziale II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</si>
  <si>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</si>
  <si>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</si>
  <si>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</si>
  <si>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</si>
  <si>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</si>
  <si>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 xml:space="preserve">Koszty działalności ubezpieczeniowej w tys. zł </t>
  </si>
  <si>
    <t>Koszty działalności ub.</t>
  </si>
  <si>
    <t>Koszty akwizycji</t>
  </si>
  <si>
    <t>Koszty administracji</t>
  </si>
  <si>
    <t>Otrzymane prowizje</t>
  </si>
  <si>
    <t>Koszty działalności ubezpieczeniowej w tys. zł w dziale I</t>
  </si>
  <si>
    <t>Koszty działalności ubezpieczeniowej w tys. zł w dziale II</t>
  </si>
  <si>
    <t xml:space="preserve">Udział kosztów działalności ubezpieczeniowej w składce przypisanej brutto </t>
  </si>
  <si>
    <t xml:space="preserve">Koszty </t>
  </si>
  <si>
    <t>akwizycji</t>
  </si>
  <si>
    <t>przypisanej bruto</t>
  </si>
  <si>
    <t>administracji</t>
  </si>
  <si>
    <t>Udział kosztów działalności ubezpieczeniowej w składce przypisanej brutto w dziale I</t>
  </si>
  <si>
    <t>Udział kosztów działalności ubezpieczeniowej w składce przypisanej brutto w dziale II</t>
  </si>
  <si>
    <t>Rezerwy techniczno - ubezpieczeniowe brutto w tys. zł</t>
  </si>
  <si>
    <t>Nazwa ubezpieczyczela</t>
  </si>
  <si>
    <t>Pozostałe</t>
  </si>
  <si>
    <t>Rezerwy techniczno - ubezpieczeniowe brutto w tys. zł w dziale I</t>
  </si>
  <si>
    <t>Rezerwy techniczno - ubezpieczeniowe brutto w tys. zł w dziale II</t>
  </si>
  <si>
    <t xml:space="preserve">Lokaty w tys. Złotych. </t>
  </si>
  <si>
    <t>Lokaty</t>
  </si>
  <si>
    <t>Lokaty w dziale I w tys. Złotych.</t>
  </si>
  <si>
    <t>Lokatyw dziale II w tys. złotych.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</si>
  <si>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</si>
  <si>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</si>
  <si>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</si>
  <si>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</si>
  <si>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</si>
  <si>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Reasekuracja bierna - składka przypisana brutto w tys. zł</t>
  </si>
  <si>
    <t>Składka przypisana brutto w reasekuracji</t>
  </si>
  <si>
    <t>Udział reasekuracji w składce brutto</t>
  </si>
  <si>
    <t>Reasekuracja bierna - składka przypisana brutto w tys. zł w dziale I</t>
  </si>
  <si>
    <t>Reasekuracja bierna - składka przypisana brutto w tys. zł w dziale II</t>
  </si>
  <si>
    <t>Reasekuracja bierna - odszkodowania i świadczenia brutto wypłacone przez reasekuratorów w tys. zł</t>
  </si>
  <si>
    <t>Wypłacone odszkodowania</t>
  </si>
  <si>
    <t xml:space="preserve">Udział w wypłaconych </t>
  </si>
  <si>
    <t xml:space="preserve"> i świadczenia brutto</t>
  </si>
  <si>
    <t>odszkodowaniach i świadczeniach</t>
  </si>
  <si>
    <t>Reasekuracja bierna - odszkodowania i świadczenia brutto wypłacone przez reasekuratorów w tys. zł w dziale I</t>
  </si>
  <si>
    <t>Wypłaty resekuratorów brutto</t>
  </si>
  <si>
    <t>Udział reasekuracji w wypłatach brutto</t>
  </si>
  <si>
    <t>Reasekuracja bierna - odszkodowania i świadczenia brutto wypłacone przez reasekuratorów w tys. zł w dziale II</t>
  </si>
  <si>
    <t>Reasekuracja czynna - składka przypisana brutto w tys. zł</t>
  </si>
  <si>
    <t xml:space="preserve">Składka przypisana brutto </t>
  </si>
  <si>
    <t>Reasekuracja czynna - odszkodowania i świadczenia brutto wypłacone przez reasekuratorów w tys. zł</t>
  </si>
  <si>
    <t xml:space="preserve">Wypłacone odszkodowania </t>
  </si>
  <si>
    <t>i świadczenia brutto</t>
  </si>
  <si>
    <t>Współczynnik retencji</t>
  </si>
  <si>
    <t>Współczynnik retencji w dziale I</t>
  </si>
  <si>
    <t>Współczynnik retencji w dziale II</t>
  </si>
  <si>
    <t>Współczynnik zatrzymania odszkodowań</t>
  </si>
  <si>
    <t>Współczynnik zatrzymania</t>
  </si>
  <si>
    <t>Współczynnik zatrzymania odszkodowań w dziale I</t>
  </si>
  <si>
    <t>Współczynnik zatrzymania odszkodowań w dziale II</t>
  </si>
  <si>
    <t>Współczynnik szkodowości brutto</t>
  </si>
  <si>
    <t>Współczynnik szkodowości brutto w dziale I</t>
  </si>
  <si>
    <t>Współczynnik szkodowości brutto w dziale II</t>
  </si>
  <si>
    <t>Współczynnik szkodowości netto</t>
  </si>
  <si>
    <t xml:space="preserve">Dział </t>
  </si>
  <si>
    <t>Współczynnik szkodowości netto w dziale I</t>
  </si>
  <si>
    <t>Współczynnik szkodowości netto w dziale II</t>
  </si>
  <si>
    <t>Stopień zyskowności aktywów</t>
  </si>
  <si>
    <t>Zyskowność aktywów</t>
  </si>
  <si>
    <t>Stopień przychodowości kapitałów własnych</t>
  </si>
  <si>
    <t>Przychodowość kapitałów</t>
  </si>
  <si>
    <t>Motoryzacyjne</t>
  </si>
  <si>
    <t>Majątkowe</t>
  </si>
  <si>
    <t>Osobowe</t>
  </si>
  <si>
    <t>O.C.</t>
  </si>
  <si>
    <t>M.A.T.</t>
  </si>
  <si>
    <t>Finansowe</t>
  </si>
  <si>
    <t>Przychody z lokat</t>
  </si>
  <si>
    <t>Przychodowość lokat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</si>
  <si>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</si>
  <si>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</si>
  <si>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</si>
  <si>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</si>
  <si>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</si>
  <si>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</si>
  <si>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Reasekuracja czynna</t>
  </si>
  <si>
    <t>MTU S.A.</t>
  </si>
  <si>
    <t>SIGNAL IDUNA POLSKA S.A.</t>
  </si>
  <si>
    <t>Stopień przychodowości kapitałów własnych w dziale I</t>
  </si>
  <si>
    <t>Stopień przychodowości kapitałów własnych w dziale II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</si>
  <si>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</si>
  <si>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</si>
  <si>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</si>
  <si>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</si>
  <si>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</si>
  <si>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</si>
  <si>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</si>
  <si>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</si>
  <si>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</si>
  <si>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Wskaźnik zespolony</t>
  </si>
  <si>
    <t>Wskaźnik zespolony w dziale I</t>
  </si>
  <si>
    <t>Wskaźnik zespolony w dziale II</t>
  </si>
  <si>
    <t>PODSTAWOWE WSKAŹNIKI OPISUJĄCE ROZWÓJ RYNKU UBEZPIECZEŃ W POLSCE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</si>
  <si>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</si>
  <si>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</si>
  <si>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</si>
  <si>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</si>
  <si>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</si>
  <si>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</si>
  <si>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ZMIANY STRUKTURY UBEZPIECZEŃ W POLSCE</t>
  </si>
  <si>
    <t>struktura składki przypisanej brutto wg grup w dziale I (w %)</t>
  </si>
  <si>
    <t>grupa 1</t>
  </si>
  <si>
    <t>grupa 2</t>
  </si>
  <si>
    <t>grupa 3</t>
  </si>
  <si>
    <t>grupa 4</t>
  </si>
  <si>
    <t>grupa 5</t>
  </si>
  <si>
    <t>reasekuracja czynna</t>
  </si>
  <si>
    <t>struktura składki przypisanej brutto wg rodzajów działalności w dziale II (w %)</t>
  </si>
  <si>
    <t>pozostałe osobowe (gr.1+2)</t>
  </si>
  <si>
    <t>majątkowe (gr. 8+9)</t>
  </si>
  <si>
    <t>auto casco (gr.3)</t>
  </si>
  <si>
    <t>OC komunikacyjne (gr.10)</t>
  </si>
  <si>
    <t>transportowe (gr. 4 do 7, 11, 12)</t>
  </si>
  <si>
    <t>OC ogólne (gr.13)</t>
  </si>
  <si>
    <t>finansowe (gr. 14 do 17)</t>
  </si>
  <si>
    <t>pozostałe (gr. 18+19)</t>
  </si>
  <si>
    <t>POZOSTAŁE</t>
  </si>
  <si>
    <t>Struktura rynku ubezpieczeń w Polsce w %</t>
  </si>
  <si>
    <t>Struktura działu I w %</t>
  </si>
  <si>
    <t>Struktura działu II w %</t>
  </si>
  <si>
    <t>MACIF ŻYCIE TUW</t>
  </si>
  <si>
    <t>PRAMERICA S.A.</t>
  </si>
  <si>
    <t>PTU S.A.</t>
  </si>
  <si>
    <t>Poziom rezerw teczniczno-ubezpieczeniowych brutto</t>
  </si>
  <si>
    <t>Kanały dystrybucji</t>
  </si>
  <si>
    <t>4a.</t>
  </si>
  <si>
    <t>Składka przypisana brutto w Dziale I w tys.zł.</t>
  </si>
  <si>
    <t>Ubezpieczenia indywidualne</t>
  </si>
  <si>
    <t>Ubezpieczenia grupowe</t>
  </si>
  <si>
    <t>Inne kanały dystrybucji</t>
  </si>
  <si>
    <t>Zatrudnienie w Dziale I.</t>
  </si>
  <si>
    <t>Ilość etatów/osób</t>
  </si>
  <si>
    <t xml:space="preserve">Nazwa Stanowiska </t>
  </si>
  <si>
    <t>Kadra kierownicza</t>
  </si>
  <si>
    <t>Doradcy</t>
  </si>
  <si>
    <t>Aktuariusze</t>
  </si>
  <si>
    <t>Pozostali pracownicy</t>
  </si>
  <si>
    <t xml:space="preserve">     w tym agenci na etatach</t>
  </si>
  <si>
    <t>Liczba agentów nieetatowych w osobach</t>
  </si>
  <si>
    <t>Składka przypisana brutto w Dziale II w tys.zł.</t>
  </si>
  <si>
    <t xml:space="preserve">Składka brutto </t>
  </si>
  <si>
    <t xml:space="preserve">       w tym agenci na etatach</t>
  </si>
  <si>
    <t>Poziom rezerw teczniczno-ubezpieczeniowych brutto w dziale II</t>
  </si>
  <si>
    <t>Poziom rezerw teczniczno-ubezpieczeniowych brutto w dziale I</t>
  </si>
  <si>
    <t>AEGON S.A.</t>
  </si>
  <si>
    <t>BENEFIA NA ŻYCIE S.A.</t>
  </si>
  <si>
    <t>METLIFE S.A.</t>
  </si>
  <si>
    <t>PZU  ŻYCIE S.A.</t>
  </si>
  <si>
    <t>WARTA  TUnŻ S.A.</t>
  </si>
  <si>
    <t>BENEFIA  S.A.</t>
  </si>
  <si>
    <t>BEZPIECZNY DOM T.U.W.</t>
  </si>
  <si>
    <t>CONCORDIA POLSKA T.U.W.</t>
  </si>
  <si>
    <t>Rodzaj ubezpieczeń</t>
  </si>
  <si>
    <t>Zakład ubezpieczeń</t>
  </si>
  <si>
    <t>Odszkodowania i świadczenia brutto w tys. zł. w/g grup ryzyka w dziale I .</t>
  </si>
  <si>
    <t xml:space="preserve">Odszkodowania i świadczenia brutto w tys. zł. w/g grup ryzyka w dziale II </t>
  </si>
  <si>
    <t xml:space="preserve">składka przypisana brutto per capita (w PLN*) </t>
  </si>
  <si>
    <t>lokaty w ujęciu bilansowym (w tys. PLN*)</t>
  </si>
  <si>
    <t>kapitały podstawowe (w tys. PLN)</t>
  </si>
  <si>
    <t>składka przypisana brutto (w tys. PLN*)</t>
  </si>
  <si>
    <t>odszkodowania i świadczenia wypłacone brutto (w tys. PLN*)</t>
  </si>
  <si>
    <t>36.</t>
  </si>
  <si>
    <t>AXA ŻYCIE S.A.</t>
  </si>
  <si>
    <t>LINK4 LIFE S.A.</t>
  </si>
  <si>
    <t>NORDEA TUnŻ S.A.</t>
  </si>
  <si>
    <t>AXA S.A.</t>
  </si>
  <si>
    <t>BRE UBEZPIECZENIA  S.A.</t>
  </si>
  <si>
    <t>37.</t>
  </si>
  <si>
    <t>HDI-GERLING ŻYCIE S.A.</t>
  </si>
  <si>
    <t>ING  S.A.</t>
  </si>
  <si>
    <t>HDI-ASEKURACJA  S.A.</t>
  </si>
  <si>
    <t>HDI-GERLING POLSKA S.A.</t>
  </si>
  <si>
    <t>INTERRISK S.A.</t>
  </si>
  <si>
    <t>MONDIAL ASSISTANCE</t>
  </si>
  <si>
    <t>PARTNER S.A.</t>
  </si>
  <si>
    <t>PZM   S.A.</t>
  </si>
  <si>
    <t>Zatrudnienie w Dziale II.</t>
  </si>
  <si>
    <t>Sprzedaż bezpośrednia -pracownicy</t>
  </si>
  <si>
    <t>Agenci ubezpieczeniowi - soby fizyczne</t>
  </si>
  <si>
    <t xml:space="preserve">                                                                SKOKI</t>
  </si>
  <si>
    <t xml:space="preserve">                                                                pozostałe</t>
  </si>
  <si>
    <t xml:space="preserve">                                       -podmioty bez osobowości prawnej</t>
  </si>
  <si>
    <t xml:space="preserve">                                       - przedsiębiorcy (art. 10 ustawy o pośrednictwie) </t>
  </si>
  <si>
    <t>Brokerzy ubezpieczeniowi i reasekuracyjni - osoby fizyczne</t>
  </si>
  <si>
    <t xml:space="preserve">                                                                  - osoby prawne</t>
  </si>
  <si>
    <t xml:space="preserve">                                      -internet</t>
  </si>
  <si>
    <t xml:space="preserve">                                      -telefon</t>
  </si>
  <si>
    <t xml:space="preserve">                                      -inne</t>
  </si>
  <si>
    <t xml:space="preserve">                                       -osoby prawne - banki</t>
  </si>
  <si>
    <t>bd</t>
  </si>
  <si>
    <t>AVIVA - ŻYCIE S.A.</t>
  </si>
  <si>
    <t>BZWBK-Aviva TUnŻ S.A.</t>
  </si>
  <si>
    <t>BZWBK-Aviva TUO S.A.</t>
  </si>
  <si>
    <t>09/08</t>
  </si>
  <si>
    <t xml:space="preserve"> W LATACH 2000-2009</t>
  </si>
  <si>
    <t>MACIF ŻYCIE T.U.W.</t>
  </si>
  <si>
    <t>Grupa V  Ubezpieczenia wypadkowe, jeśli są uzupełnieniem</t>
  </si>
  <si>
    <t>ubezpieczeń  wymienionych w grupach 1-4</t>
  </si>
  <si>
    <t xml:space="preserve">osób które popadły w trudności w czasie podróży lub podczas ... </t>
  </si>
  <si>
    <t>AVIVA - TUO S.A.</t>
  </si>
  <si>
    <t>inflacja 2009 = 3,5%</t>
  </si>
  <si>
    <t>*) wielkości w PLN podawane są w wartościach realnych z 2009 r. po przeliczeniu o wskaźniki inflacji publikowane przez GUS</t>
  </si>
  <si>
    <t>liczba ludności Polski  w 2009 roku - 38.153.389 (rocznik GUS)</t>
  </si>
  <si>
    <t>Grupa III Ubezpieczenia na życie, ,jeżeli są związane</t>
  </si>
  <si>
    <t>z ubezpieczeniowym funduszem kapitałowym</t>
  </si>
  <si>
    <t>Ubezpieczenia na życie związane z UFK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</si>
</sst>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0\-000"/>
    <numFmt numFmtId="175" formatCode="0.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7.5"/>
      <name val="Arial CE"/>
      <family val="0"/>
    </font>
    <font>
      <b/>
      <sz val="3"/>
      <name val="Arial CE"/>
      <family val="0"/>
    </font>
    <font>
      <sz val="2.5"/>
      <name val="Arial CE"/>
      <family val="0"/>
    </font>
    <font>
      <sz val="2.25"/>
      <name val="Arial CE"/>
      <family val="0"/>
    </font>
    <font>
      <sz val="12"/>
      <name val="Arial CE"/>
      <family val="0"/>
    </font>
    <font>
      <b/>
      <sz val="3.75"/>
      <name val="Arial CE"/>
      <family val="2"/>
    </font>
    <font>
      <sz val="16.5"/>
      <name val="Arial CE"/>
      <family val="0"/>
    </font>
    <font>
      <b/>
      <sz val="1.25"/>
      <name val="Arial CE"/>
      <family val="2"/>
    </font>
    <font>
      <b/>
      <sz val="2.5"/>
      <name val="Arial CE"/>
      <family val="0"/>
    </font>
    <font>
      <sz val="16.25"/>
      <name val="Arial CE"/>
      <family val="0"/>
    </font>
    <font>
      <sz val="5.25"/>
      <name val="Arial CE"/>
      <family val="0"/>
    </font>
    <font>
      <sz val="14.5"/>
      <name val="Arial CE"/>
      <family val="0"/>
    </font>
    <font>
      <sz val="2"/>
      <name val="Arial CE"/>
      <family val="0"/>
    </font>
    <font>
      <sz val="3"/>
      <name val="Arial CE"/>
      <family val="2"/>
    </font>
    <font>
      <sz val="16.75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5.25"/>
      <name val="Arial CE"/>
      <family val="0"/>
    </font>
    <font>
      <sz val="14.25"/>
      <name val="Arial CE"/>
      <family val="0"/>
    </font>
    <font>
      <sz val="2.75"/>
      <name val="Arial CE"/>
      <family val="0"/>
    </font>
    <font>
      <b/>
      <sz val="2.75"/>
      <name val="Arial CE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72" fontId="0" fillId="0" borderId="7" xfId="0" applyNumberFormat="1" applyBorder="1" applyAlignment="1">
      <alignment/>
    </xf>
    <xf numFmtId="0" fontId="4" fillId="0" borderId="3" xfId="19" applyFont="1" applyBorder="1" applyAlignment="1">
      <alignment horizontal="center"/>
      <protection/>
    </xf>
    <xf numFmtId="0" fontId="4" fillId="0" borderId="0" xfId="19">
      <alignment/>
      <protection/>
    </xf>
    <xf numFmtId="0" fontId="4" fillId="0" borderId="0" xfId="19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3" xfId="19" applyFont="1" applyBorder="1" applyAlignment="1">
      <alignment horizontal="left"/>
      <protection/>
    </xf>
    <xf numFmtId="3" fontId="4" fillId="0" borderId="3" xfId="19" applyNumberFormat="1" applyFont="1" applyBorder="1">
      <alignment/>
      <protection/>
    </xf>
    <xf numFmtId="172" fontId="4" fillId="0" borderId="3" xfId="19" applyNumberFormat="1" applyFont="1" applyBorder="1">
      <alignment/>
      <protection/>
    </xf>
    <xf numFmtId="0" fontId="4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0" fontId="5" fillId="0" borderId="7" xfId="19" applyFont="1" applyBorder="1">
      <alignment/>
      <protection/>
    </xf>
    <xf numFmtId="3" fontId="1" fillId="0" borderId="7" xfId="19" applyNumberFormat="1" applyFont="1" applyBorder="1">
      <alignment/>
      <protection/>
    </xf>
    <xf numFmtId="3" fontId="4" fillId="0" borderId="4" xfId="19" applyNumberFormat="1" applyFont="1" applyBorder="1">
      <alignment/>
      <protection/>
    </xf>
    <xf numFmtId="3" fontId="5" fillId="0" borderId="7" xfId="19" applyNumberFormat="1" applyFont="1" applyBorder="1">
      <alignment/>
      <protection/>
    </xf>
    <xf numFmtId="0" fontId="4" fillId="0" borderId="3" xfId="19" applyBorder="1">
      <alignment/>
      <protection/>
    </xf>
    <xf numFmtId="3" fontId="4" fillId="0" borderId="4" xfId="19" applyNumberFormat="1" applyBorder="1">
      <alignment/>
      <protection/>
    </xf>
    <xf numFmtId="3" fontId="4" fillId="0" borderId="10" xfId="19" applyNumberFormat="1" applyBorder="1">
      <alignment/>
      <protection/>
    </xf>
    <xf numFmtId="0" fontId="4" fillId="0" borderId="0" xfId="19" applyFont="1">
      <alignment/>
      <protection/>
    </xf>
    <xf numFmtId="0" fontId="4" fillId="0" borderId="2" xfId="19" applyBorder="1">
      <alignment/>
      <protection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2" fontId="4" fillId="0" borderId="4" xfId="19" applyNumberFormat="1" applyFont="1" applyBorder="1" applyAlignment="1">
      <alignment horizontal="center"/>
      <protection/>
    </xf>
    <xf numFmtId="172" fontId="4" fillId="0" borderId="4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172" fontId="4" fillId="0" borderId="7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172" fontId="4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3" fontId="0" fillId="0" borderId="9" xfId="0" applyNumberFormat="1" applyBorder="1" applyAlignment="1">
      <alignment/>
    </xf>
    <xf numFmtId="172" fontId="4" fillId="0" borderId="0" xfId="19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3" fontId="5" fillId="0" borderId="0" xfId="19" applyNumberFormat="1" applyFont="1" applyBorder="1">
      <alignment/>
      <protection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19" applyBorder="1">
      <alignment/>
      <protection/>
    </xf>
    <xf numFmtId="3" fontId="4" fillId="0" borderId="0" xfId="19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19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left"/>
    </xf>
    <xf numFmtId="3" fontId="0" fillId="0" borderId="8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4" fillId="0" borderId="13" xfId="19" applyNumberFormat="1" applyFont="1" applyBorder="1">
      <alignment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172" fontId="1" fillId="0" borderId="6" xfId="0" applyNumberFormat="1" applyFont="1" applyBorder="1" applyAlignment="1">
      <alignment horizontal="centerContinuous"/>
    </xf>
    <xf numFmtId="172" fontId="5" fillId="0" borderId="2" xfId="0" applyNumberFormat="1" applyFont="1" applyBorder="1" applyAlignment="1">
      <alignment horizontal="centerContinuous"/>
    </xf>
    <xf numFmtId="172" fontId="1" fillId="0" borderId="8" xfId="0" applyNumberFormat="1" applyFont="1" applyBorder="1" applyAlignment="1">
      <alignment horizontal="centerContinuous"/>
    </xf>
    <xf numFmtId="172" fontId="5" fillId="0" borderId="15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2" fontId="0" fillId="0" borderId="3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72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172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2" fontId="0" fillId="0" borderId="10" xfId="0" applyNumberFormat="1" applyBorder="1" applyAlignment="1">
      <alignment/>
    </xf>
    <xf numFmtId="0" fontId="4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11" xfId="0" applyNumberFormat="1" applyBorder="1" applyAlignment="1">
      <alignment/>
    </xf>
    <xf numFmtId="0" fontId="4" fillId="0" borderId="5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5" xfId="0" applyNumberFormat="1" applyBorder="1" applyAlignment="1">
      <alignment/>
    </xf>
    <xf numFmtId="0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5" fillId="0" borderId="9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6" xfId="19" applyFont="1" applyBorder="1" applyAlignment="1">
      <alignment horizontal="left"/>
      <protection/>
    </xf>
    <xf numFmtId="0" fontId="4" fillId="0" borderId="13" xfId="19" applyFont="1" applyBorder="1" applyAlignment="1">
      <alignment horizontal="left"/>
      <protection/>
    </xf>
    <xf numFmtId="3" fontId="0" fillId="0" borderId="5" xfId="19" applyNumberFormat="1" applyFont="1" applyBorder="1">
      <alignment/>
      <protection/>
    </xf>
    <xf numFmtId="17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centerContinuous"/>
    </xf>
    <xf numFmtId="3" fontId="4" fillId="0" borderId="6" xfId="19" applyNumberFormat="1" applyFont="1" applyBorder="1" applyAlignment="1">
      <alignment horizontal="right"/>
      <protection/>
    </xf>
    <xf numFmtId="3" fontId="4" fillId="0" borderId="3" xfId="19" applyNumberFormat="1" applyFont="1" applyBorder="1" applyAlignment="1">
      <alignment horizontal="right"/>
      <protection/>
    </xf>
    <xf numFmtId="3" fontId="4" fillId="0" borderId="13" xfId="19" applyNumberFormat="1" applyFont="1" applyBorder="1" applyAlignment="1">
      <alignment horizontal="right"/>
      <protection/>
    </xf>
    <xf numFmtId="3" fontId="4" fillId="0" borderId="4" xfId="19" applyNumberFormat="1" applyFont="1" applyBorder="1" applyAlignment="1">
      <alignment horizontal="right"/>
      <protection/>
    </xf>
    <xf numFmtId="172" fontId="0" fillId="0" borderId="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172" fontId="1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4" fillId="0" borderId="11" xfId="0" applyNumberFormat="1" applyFont="1" applyBorder="1" applyAlignment="1">
      <alignment horizontal="centerContinuous"/>
    </xf>
    <xf numFmtId="172" fontId="4" fillId="0" borderId="12" xfId="0" applyNumberFormat="1" applyFont="1" applyBorder="1" applyAlignment="1">
      <alignment horizontal="centerContinuous"/>
    </xf>
    <xf numFmtId="172" fontId="4" fillId="0" borderId="2" xfId="0" applyNumberFormat="1" applyFont="1" applyBorder="1" applyAlignment="1">
      <alignment horizontal="center"/>
    </xf>
    <xf numFmtId="172" fontId="4" fillId="0" borderId="7" xfId="19" applyNumberFormat="1" applyFont="1" applyBorder="1" applyAlignment="1">
      <alignment horizontal="center"/>
      <protection/>
    </xf>
    <xf numFmtId="172" fontId="0" fillId="0" borderId="13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4" fillId="0" borderId="6" xfId="19" applyNumberFormat="1" applyFont="1" applyBorder="1" applyAlignment="1">
      <alignment horizontal="right"/>
      <protection/>
    </xf>
    <xf numFmtId="172" fontId="4" fillId="0" borderId="13" xfId="19" applyNumberFormat="1" applyFont="1" applyBorder="1" applyAlignment="1">
      <alignment horizontal="right"/>
      <protection/>
    </xf>
    <xf numFmtId="172" fontId="0" fillId="0" borderId="8" xfId="0" applyNumberFormat="1" applyBorder="1" applyAlignment="1">
      <alignment/>
    </xf>
    <xf numFmtId="172" fontId="4" fillId="0" borderId="11" xfId="19" applyNumberFormat="1" applyFont="1" applyBorder="1" applyAlignment="1">
      <alignment horizontal="right"/>
      <protection/>
    </xf>
    <xf numFmtId="0" fontId="4" fillId="0" borderId="13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4" fillId="0" borderId="4" xfId="19" applyNumberFormat="1" applyFont="1" applyBorder="1" applyAlignment="1">
      <alignment horizontal="right"/>
      <protection/>
    </xf>
    <xf numFmtId="172" fontId="4" fillId="0" borderId="7" xfId="19" applyNumberFormat="1" applyFont="1" applyBorder="1" applyAlignment="1">
      <alignment horizontal="right"/>
      <protection/>
    </xf>
    <xf numFmtId="0" fontId="4" fillId="0" borderId="13" xfId="19" applyFont="1" applyBorder="1" applyAlignment="1">
      <alignment horizontal="left"/>
      <protection/>
    </xf>
    <xf numFmtId="172" fontId="4" fillId="0" borderId="0" xfId="19" applyNumberFormat="1" applyBorder="1">
      <alignment/>
      <protection/>
    </xf>
    <xf numFmtId="3" fontId="4" fillId="0" borderId="6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4" fillId="0" borderId="0" xfId="19" applyFont="1" applyBorder="1" applyAlignment="1">
      <alignment horizontal="right"/>
      <protection/>
    </xf>
    <xf numFmtId="0" fontId="0" fillId="0" borderId="4" xfId="0" applyBorder="1" applyAlignment="1">
      <alignment/>
    </xf>
    <xf numFmtId="172" fontId="0" fillId="0" borderId="9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2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 horizontal="fill" vertical="center" wrapText="1"/>
    </xf>
    <xf numFmtId="175" fontId="6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175" fontId="0" fillId="0" borderId="0" xfId="0" applyNumberFormat="1" applyAlignment="1">
      <alignment horizontal="fill" vertical="center"/>
    </xf>
    <xf numFmtId="0" fontId="23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5" fontId="2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172" fontId="0" fillId="0" borderId="16" xfId="0" applyNumberFormat="1" applyBorder="1" applyAlignment="1">
      <alignment/>
    </xf>
    <xf numFmtId="172" fontId="0" fillId="0" borderId="16" xfId="0" applyNumberFormat="1" applyFill="1" applyBorder="1" applyAlignment="1">
      <alignment/>
    </xf>
    <xf numFmtId="0" fontId="0" fillId="0" borderId="11" xfId="0" applyBorder="1" applyAlignment="1">
      <alignment/>
    </xf>
    <xf numFmtId="3" fontId="4" fillId="0" borderId="7" xfId="19" applyNumberFormat="1" applyFont="1" applyBorder="1">
      <alignment/>
      <protection/>
    </xf>
    <xf numFmtId="172" fontId="0" fillId="0" borderId="1" xfId="0" applyNumberFormat="1" applyFont="1" applyBorder="1" applyAlignment="1">
      <alignment/>
    </xf>
    <xf numFmtId="172" fontId="4" fillId="0" borderId="6" xfId="19" applyNumberFormat="1" applyFont="1" applyBorder="1">
      <alignment/>
      <protection/>
    </xf>
    <xf numFmtId="3" fontId="4" fillId="0" borderId="7" xfId="19" applyNumberFormat="1" applyFont="1" applyBorder="1" applyAlignment="1">
      <alignment horizontal="right"/>
      <protection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4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2" fontId="1" fillId="0" borderId="7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right"/>
      <protection/>
    </xf>
    <xf numFmtId="172" fontId="4" fillId="0" borderId="3" xfId="19" applyNumberFormat="1" applyFont="1" applyBorder="1" applyAlignment="1">
      <alignment horizontal="right"/>
      <protection/>
    </xf>
    <xf numFmtId="172" fontId="4" fillId="0" borderId="4" xfId="19" applyNumberFormat="1" applyFont="1" applyBorder="1" applyAlignment="1">
      <alignment horizontal="right"/>
      <protection/>
    </xf>
    <xf numFmtId="172" fontId="0" fillId="0" borderId="10" xfId="0" applyNumberForma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12" xfId="0" applyNumberFormat="1" applyBorder="1" applyAlignment="1">
      <alignment horizontal="center"/>
    </xf>
    <xf numFmtId="3" fontId="4" fillId="0" borderId="0" xfId="19" applyNumberFormat="1" applyFont="1" applyBorder="1">
      <alignment/>
      <protection/>
    </xf>
    <xf numFmtId="172" fontId="4" fillId="0" borderId="5" xfId="19" applyNumberFormat="1" applyFont="1" applyBorder="1">
      <alignment/>
      <protection/>
    </xf>
    <xf numFmtId="0" fontId="5" fillId="0" borderId="13" xfId="0" applyFont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172" fontId="4" fillId="0" borderId="0" xfId="19" applyNumberFormat="1" applyFont="1" applyBorder="1" applyAlignment="1">
      <alignment horizontal="right"/>
      <protection/>
    </xf>
    <xf numFmtId="3" fontId="22" fillId="0" borderId="0" xfId="0" applyNumberFormat="1" applyFont="1" applyAlignment="1">
      <alignment/>
    </xf>
    <xf numFmtId="0" fontId="33" fillId="0" borderId="4" xfId="0" applyFont="1" applyBorder="1" applyAlignment="1">
      <alignment horizontal="center"/>
    </xf>
    <xf numFmtId="0" fontId="33" fillId="0" borderId="14" xfId="0" applyFont="1" applyBorder="1" applyAlignment="1">
      <alignment horizontal="centerContinuous"/>
    </xf>
    <xf numFmtId="172" fontId="34" fillId="0" borderId="8" xfId="0" applyNumberFormat="1" applyFont="1" applyBorder="1" applyAlignment="1">
      <alignment horizontal="centerContinuous"/>
    </xf>
    <xf numFmtId="172" fontId="33" fillId="0" borderId="15" xfId="0" applyNumberFormat="1" applyFont="1" applyBorder="1" applyAlignment="1">
      <alignment horizontal="centerContinuous"/>
    </xf>
    <xf numFmtId="0" fontId="33" fillId="0" borderId="5" xfId="0" applyFont="1" applyBorder="1" applyAlignment="1">
      <alignment horizontal="center"/>
    </xf>
    <xf numFmtId="0" fontId="32" fillId="0" borderId="3" xfId="0" applyFont="1" applyBorder="1" applyAlignment="1">
      <alignment/>
    </xf>
    <xf numFmtId="0" fontId="33" fillId="0" borderId="1" xfId="0" applyFont="1" applyBorder="1" applyAlignment="1">
      <alignment horizontal="centerContinuous"/>
    </xf>
    <xf numFmtId="172" fontId="34" fillId="0" borderId="6" xfId="0" applyNumberFormat="1" applyFont="1" applyBorder="1" applyAlignment="1">
      <alignment horizontal="centerContinuous"/>
    </xf>
    <xf numFmtId="172" fontId="33" fillId="0" borderId="2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19" applyNumberFormat="1" applyFont="1" applyBorder="1" applyAlignment="1">
      <alignment horizontal="right"/>
      <protection/>
    </xf>
    <xf numFmtId="172" fontId="22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19" applyFont="1" applyBorder="1">
      <alignment/>
      <protection/>
    </xf>
    <xf numFmtId="3" fontId="0" fillId="0" borderId="7" xfId="19" applyNumberFormat="1" applyFont="1" applyBorder="1">
      <alignment/>
      <protection/>
    </xf>
    <xf numFmtId="172" fontId="0" fillId="0" borderId="7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4" fillId="0" borderId="8" xfId="19" applyBorder="1">
      <alignment/>
      <protection/>
    </xf>
    <xf numFmtId="0" fontId="4" fillId="0" borderId="5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Border="1">
      <alignment/>
      <protection/>
    </xf>
    <xf numFmtId="0" fontId="4" fillId="0" borderId="5" xfId="19" applyFont="1" applyBorder="1" applyAlignment="1">
      <alignment horizontal="center"/>
      <protection/>
    </xf>
    <xf numFmtId="3" fontId="1" fillId="0" borderId="11" xfId="19" applyNumberFormat="1" applyFont="1" applyBorder="1">
      <alignment/>
      <protection/>
    </xf>
    <xf numFmtId="0" fontId="4" fillId="0" borderId="4" xfId="19" applyFont="1" applyBorder="1" applyAlignment="1">
      <alignment horizontal="right"/>
      <protection/>
    </xf>
    <xf numFmtId="0" fontId="4" fillId="0" borderId="7" xfId="19" applyFont="1" applyBorder="1" applyAlignment="1">
      <alignment horizontal="right"/>
      <protection/>
    </xf>
    <xf numFmtId="3" fontId="0" fillId="0" borderId="0" xfId="19" applyNumberFormat="1" applyFont="1" applyBorder="1">
      <alignment/>
      <protection/>
    </xf>
    <xf numFmtId="3" fontId="0" fillId="0" borderId="8" xfId="19" applyNumberFormat="1" applyFont="1" applyBorder="1">
      <alignment/>
      <protection/>
    </xf>
    <xf numFmtId="172" fontId="4" fillId="0" borderId="8" xfId="19" applyNumberFormat="1" applyFont="1" applyBorder="1">
      <alignment/>
      <protection/>
    </xf>
    <xf numFmtId="3" fontId="4" fillId="0" borderId="1" xfId="19" applyNumberFormat="1" applyFont="1" applyBorder="1">
      <alignment/>
      <protection/>
    </xf>
    <xf numFmtId="3" fontId="4" fillId="0" borderId="2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172" fontId="0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19" applyFont="1" applyBorder="1" applyAlignment="1">
      <alignment horizontal="right"/>
      <protection/>
    </xf>
    <xf numFmtId="0" fontId="5" fillId="0" borderId="13" xfId="0" applyFont="1" applyBorder="1" applyAlignment="1">
      <alignment horizontal="center"/>
    </xf>
    <xf numFmtId="3" fontId="4" fillId="0" borderId="2" xfId="19" applyNumberFormat="1" applyFont="1" applyBorder="1" applyAlignment="1">
      <alignment horizontal="right"/>
      <protection/>
    </xf>
    <xf numFmtId="3" fontId="4" fillId="0" borderId="10" xfId="19" applyNumberFormat="1" applyFont="1" applyBorder="1" applyAlignment="1">
      <alignment horizontal="right"/>
      <protection/>
    </xf>
    <xf numFmtId="3" fontId="4" fillId="0" borderId="8" xfId="19" applyNumberFormat="1" applyFont="1" applyBorder="1" applyAlignment="1">
      <alignment horizontal="right"/>
      <protection/>
    </xf>
    <xf numFmtId="3" fontId="4" fillId="0" borderId="5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0" fontId="4" fillId="0" borderId="0" xfId="19" applyFont="1" applyFill="1" applyBorder="1">
      <alignment/>
      <protection/>
    </xf>
    <xf numFmtId="0" fontId="4" fillId="0" borderId="13" xfId="19" applyBorder="1">
      <alignment/>
      <protection/>
    </xf>
    <xf numFmtId="3" fontId="4" fillId="0" borderId="5" xfId="19" applyNumberFormat="1" applyBorder="1" applyAlignment="1">
      <alignment horizontal="right"/>
      <protection/>
    </xf>
    <xf numFmtId="0" fontId="0" fillId="0" borderId="0" xfId="19" applyFont="1">
      <alignment/>
      <protection/>
    </xf>
    <xf numFmtId="172" fontId="0" fillId="0" borderId="0" xfId="19" applyNumberFormat="1" applyFont="1">
      <alignment/>
      <protection/>
    </xf>
    <xf numFmtId="0" fontId="35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2" fontId="1" fillId="0" borderId="0" xfId="19" applyNumberFormat="1" applyFont="1" applyAlignment="1">
      <alignment horizontal="centerContinuous"/>
      <protection/>
    </xf>
    <xf numFmtId="172" fontId="1" fillId="0" borderId="0" xfId="19" applyNumberFormat="1" applyFont="1" applyBorder="1">
      <alignment/>
      <protection/>
    </xf>
    <xf numFmtId="0" fontId="0" fillId="0" borderId="3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Continuous"/>
      <protection/>
    </xf>
    <xf numFmtId="0" fontId="0" fillId="0" borderId="2" xfId="19" applyFont="1" applyBorder="1" applyAlignment="1">
      <alignment horizontal="centerContinuous"/>
      <protection/>
    </xf>
    <xf numFmtId="172" fontId="0" fillId="0" borderId="3" xfId="19" applyNumberFormat="1" applyFont="1" applyBorder="1" applyAlignment="1">
      <alignment horizontal="center"/>
      <protection/>
    </xf>
    <xf numFmtId="0" fontId="0" fillId="0" borderId="0" xfId="19" applyFont="1" applyAlignment="1">
      <alignment horizontal="centerContinuous"/>
      <protection/>
    </xf>
    <xf numFmtId="172" fontId="0" fillId="0" borderId="0" xfId="19" applyNumberFormat="1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7" xfId="19" applyFont="1" applyBorder="1" applyAlignment="1">
      <alignment horizontal="center"/>
      <protection/>
    </xf>
    <xf numFmtId="49" fontId="0" fillId="0" borderId="3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" xfId="19" applyFont="1" applyBorder="1" applyAlignment="1">
      <alignment horizontal="left"/>
      <protection/>
    </xf>
    <xf numFmtId="3" fontId="0" fillId="0" borderId="3" xfId="19" applyNumberFormat="1" applyFont="1" applyBorder="1">
      <alignment/>
      <protection/>
    </xf>
    <xf numFmtId="172" fontId="0" fillId="0" borderId="3" xfId="19" applyNumberFormat="1" applyFont="1" applyBorder="1">
      <alignment/>
      <protection/>
    </xf>
    <xf numFmtId="172" fontId="0" fillId="0" borderId="0" xfId="0" applyNumberFormat="1" applyFont="1" applyBorder="1" applyAlignment="1">
      <alignment/>
    </xf>
    <xf numFmtId="0" fontId="0" fillId="0" borderId="4" xfId="19" applyFont="1" applyBorder="1" applyAlignment="1">
      <alignment horizontal="center"/>
      <protection/>
    </xf>
    <xf numFmtId="0" fontId="0" fillId="0" borderId="4" xfId="19" applyFont="1" applyBorder="1" applyAlignment="1">
      <alignment horizontal="left"/>
      <protection/>
    </xf>
    <xf numFmtId="3" fontId="0" fillId="0" borderId="4" xfId="19" applyNumberFormat="1" applyFont="1" applyBorder="1">
      <alignment/>
      <protection/>
    </xf>
    <xf numFmtId="172" fontId="0" fillId="0" borderId="5" xfId="19" applyNumberFormat="1" applyFont="1" applyBorder="1">
      <alignment/>
      <protection/>
    </xf>
    <xf numFmtId="0" fontId="0" fillId="0" borderId="0" xfId="19" applyFont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7" xfId="19" applyFont="1" applyBorder="1">
      <alignment/>
      <protection/>
    </xf>
    <xf numFmtId="3" fontId="0" fillId="0" borderId="7" xfId="19" applyNumberFormat="1" applyFont="1" applyBorder="1">
      <alignment/>
      <protection/>
    </xf>
    <xf numFmtId="172" fontId="0" fillId="0" borderId="7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3" fontId="0" fillId="0" borderId="0" xfId="19" applyNumberFormat="1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6" xfId="19" applyFont="1" applyBorder="1" applyAlignment="1">
      <alignment horizontal="center"/>
      <protection/>
    </xf>
    <xf numFmtId="172" fontId="0" fillId="0" borderId="2" xfId="19" applyNumberFormat="1" applyFont="1" applyBorder="1">
      <alignment/>
      <protection/>
    </xf>
    <xf numFmtId="0" fontId="0" fillId="0" borderId="13" xfId="19" applyFont="1" applyBorder="1" applyAlignment="1">
      <alignment horizontal="center"/>
      <protection/>
    </xf>
    <xf numFmtId="172" fontId="0" fillId="0" borderId="10" xfId="19" applyNumberFormat="1" applyFont="1" applyBorder="1">
      <alignment/>
      <protection/>
    </xf>
    <xf numFmtId="0" fontId="0" fillId="0" borderId="0" xfId="0" applyFont="1" applyAlignment="1">
      <alignment/>
    </xf>
    <xf numFmtId="0" fontId="1" fillId="0" borderId="11" xfId="19" applyFont="1" applyBorder="1" applyAlignment="1">
      <alignment horizontal="center"/>
      <protection/>
    </xf>
    <xf numFmtId="0" fontId="1" fillId="0" borderId="11" xfId="19" applyFont="1" applyBorder="1">
      <alignment/>
      <protection/>
    </xf>
    <xf numFmtId="3" fontId="1" fillId="0" borderId="7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0" fillId="0" borderId="6" xfId="19" applyNumberFormat="1" applyFont="1" applyBorder="1">
      <alignment/>
      <protection/>
    </xf>
    <xf numFmtId="3" fontId="0" fillId="0" borderId="2" xfId="19" applyNumberFormat="1" applyFont="1" applyBorder="1">
      <alignment/>
      <protection/>
    </xf>
    <xf numFmtId="3" fontId="0" fillId="0" borderId="13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172" fontId="0" fillId="0" borderId="4" xfId="19" applyNumberFormat="1" applyFont="1" applyBorder="1">
      <alignment/>
      <protection/>
    </xf>
    <xf numFmtId="172" fontId="0" fillId="0" borderId="4" xfId="19" applyNumberFormat="1" applyFont="1" applyBorder="1" applyAlignment="1">
      <alignment horizontal="center"/>
      <protection/>
    </xf>
    <xf numFmtId="3" fontId="0" fillId="0" borderId="8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15" xfId="19" applyNumberFormat="1" applyFont="1" applyBorder="1">
      <alignment/>
      <protection/>
    </xf>
    <xf numFmtId="0" fontId="1" fillId="0" borderId="9" xfId="19" applyFont="1" applyBorder="1">
      <alignment/>
      <protection/>
    </xf>
    <xf numFmtId="172" fontId="1" fillId="0" borderId="7" xfId="19" applyNumberFormat="1" applyFont="1" applyBorder="1">
      <alignment/>
      <protection/>
    </xf>
    <xf numFmtId="0" fontId="0" fillId="0" borderId="3" xfId="19" applyFont="1" applyBorder="1">
      <alignment/>
      <protection/>
    </xf>
    <xf numFmtId="172" fontId="0" fillId="0" borderId="2" xfId="19" applyNumberFormat="1" applyFont="1" applyBorder="1" applyAlignment="1">
      <alignment horizontal="centerContinuous"/>
      <protection/>
    </xf>
    <xf numFmtId="0" fontId="0" fillId="0" borderId="13" xfId="19" applyFont="1" applyBorder="1" applyAlignment="1">
      <alignment horizontal="centerContinuous"/>
      <protection/>
    </xf>
    <xf numFmtId="0" fontId="0" fillId="0" borderId="10" xfId="19" applyFont="1" applyBorder="1" applyAlignment="1">
      <alignment horizontal="centerContinuous"/>
      <protection/>
    </xf>
    <xf numFmtId="172" fontId="0" fillId="0" borderId="10" xfId="19" applyNumberFormat="1" applyFont="1" applyBorder="1" applyAlignment="1">
      <alignment horizontal="centerContinuous"/>
      <protection/>
    </xf>
    <xf numFmtId="1" fontId="0" fillId="0" borderId="3" xfId="19" applyNumberFormat="1" applyFont="1" applyBorder="1" applyAlignment="1">
      <alignment horizontal="center"/>
      <protection/>
    </xf>
    <xf numFmtId="1" fontId="0" fillId="0" borderId="7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6" xfId="19" applyFont="1" applyBorder="1">
      <alignment/>
      <protection/>
    </xf>
    <xf numFmtId="0" fontId="0" fillId="0" borderId="10" xfId="19" applyFont="1" applyBorder="1">
      <alignment/>
      <protection/>
    </xf>
    <xf numFmtId="172" fontId="1" fillId="0" borderId="4" xfId="19" applyNumberFormat="1" applyFont="1" applyBorder="1">
      <alignment/>
      <protection/>
    </xf>
    <xf numFmtId="0" fontId="1" fillId="0" borderId="13" xfId="19" applyFont="1" applyBorder="1" applyAlignment="1">
      <alignment horizontal="left"/>
      <protection/>
    </xf>
    <xf numFmtId="0" fontId="0" fillId="0" borderId="13" xfId="19" applyFont="1" applyBorder="1" applyAlignment="1">
      <alignment horizontal="left"/>
      <protection/>
    </xf>
    <xf numFmtId="0" fontId="0" fillId="0" borderId="4" xfId="19" applyFont="1" applyBorder="1">
      <alignment/>
      <protection/>
    </xf>
    <xf numFmtId="0" fontId="0" fillId="0" borderId="0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172" fontId="1" fillId="0" borderId="3" xfId="19" applyNumberFormat="1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3" fontId="1" fillId="0" borderId="4" xfId="19" applyNumberFormat="1" applyFont="1" applyBorder="1">
      <alignment/>
      <protection/>
    </xf>
    <xf numFmtId="0" fontId="0" fillId="0" borderId="14" xfId="19" applyFont="1" applyBorder="1">
      <alignment/>
      <protection/>
    </xf>
    <xf numFmtId="10" fontId="0" fillId="0" borderId="5" xfId="19" applyNumberFormat="1" applyFont="1" applyBorder="1">
      <alignment/>
      <protection/>
    </xf>
    <xf numFmtId="172" fontId="0" fillId="0" borderId="15" xfId="19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19" applyNumberFormat="1" applyFont="1" applyAlignment="1">
      <alignment horizontal="centerContinuous"/>
      <protection/>
    </xf>
    <xf numFmtId="172" fontId="0" fillId="0" borderId="0" xfId="19" applyNumberFormat="1" applyFont="1" applyAlignment="1">
      <alignment horizontal="centerContinuous"/>
      <protection/>
    </xf>
    <xf numFmtId="0" fontId="36" fillId="0" borderId="4" xfId="19" applyFont="1" applyBorder="1" applyAlignment="1" quotePrefix="1">
      <alignment horizontal="center"/>
      <protection/>
    </xf>
    <xf numFmtId="0" fontId="36" fillId="0" borderId="4" xfId="19" applyFont="1" applyBorder="1" applyAlignment="1">
      <alignment horizontal="center"/>
      <protection/>
    </xf>
    <xf numFmtId="0" fontId="0" fillId="0" borderId="2" xfId="19" applyFont="1" applyBorder="1">
      <alignment/>
      <protection/>
    </xf>
    <xf numFmtId="1" fontId="0" fillId="0" borderId="3" xfId="19" applyNumberFormat="1" applyFont="1" applyBorder="1">
      <alignment/>
      <protection/>
    </xf>
    <xf numFmtId="0" fontId="1" fillId="0" borderId="10" xfId="19" applyFont="1" applyBorder="1" applyAlignment="1">
      <alignment horizontal="left"/>
      <protection/>
    </xf>
    <xf numFmtId="0" fontId="0" fillId="0" borderId="10" xfId="19" applyFont="1" applyBorder="1" applyAlignment="1">
      <alignment horizontal="left"/>
      <protection/>
    </xf>
    <xf numFmtId="0" fontId="1" fillId="0" borderId="13" xfId="19" applyFont="1" applyBorder="1">
      <alignment/>
      <protection/>
    </xf>
    <xf numFmtId="3" fontId="1" fillId="0" borderId="13" xfId="19" applyNumberFormat="1" applyFont="1" applyBorder="1">
      <alignment/>
      <protection/>
    </xf>
    <xf numFmtId="0" fontId="0" fillId="0" borderId="5" xfId="19" applyFont="1" applyBorder="1">
      <alignment/>
      <protection/>
    </xf>
    <xf numFmtId="0" fontId="0" fillId="0" borderId="8" xfId="19" applyFont="1" applyBorder="1">
      <alignment/>
      <protection/>
    </xf>
    <xf numFmtId="3" fontId="1" fillId="0" borderId="11" xfId="19" applyNumberFormat="1" applyFont="1" applyBorder="1">
      <alignment/>
      <protection/>
    </xf>
    <xf numFmtId="172" fontId="1" fillId="0" borderId="5" xfId="19" applyNumberFormat="1" applyFont="1" applyBorder="1">
      <alignment/>
      <protection/>
    </xf>
    <xf numFmtId="0" fontId="31" fillId="0" borderId="0" xfId="19" applyFont="1">
      <alignment/>
      <protection/>
    </xf>
    <xf numFmtId="172" fontId="31" fillId="0" borderId="0" xfId="19" applyNumberFormat="1" applyFont="1">
      <alignment/>
      <protection/>
    </xf>
    <xf numFmtId="172" fontId="35" fillId="0" borderId="0" xfId="19" applyNumberFormat="1" applyFont="1" applyAlignment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49" fontId="0" fillId="0" borderId="7" xfId="19" applyNumberFormat="1" applyFont="1" applyBorder="1" applyAlignment="1">
      <alignment horizontal="center"/>
      <protection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3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4" xfId="19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3" fontId="0" fillId="0" borderId="6" xfId="0" applyNumberFormat="1" applyFont="1" applyBorder="1" applyAlignment="1">
      <alignment horizontal="centerContinuous"/>
    </xf>
    <xf numFmtId="0" fontId="0" fillId="0" borderId="4" xfId="0" applyFont="1" applyBorder="1" applyAlignment="1" quotePrefix="1">
      <alignment horizontal="center"/>
    </xf>
    <xf numFmtId="3" fontId="0" fillId="0" borderId="8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10" fontId="0" fillId="0" borderId="15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1" fillId="0" borderId="4" xfId="19" applyFont="1" applyBorder="1">
      <alignment/>
      <protection/>
    </xf>
    <xf numFmtId="0" fontId="0" fillId="0" borderId="0" xfId="19" applyFont="1" applyBorder="1" applyAlignment="1">
      <alignment horizontal="right"/>
      <protection/>
    </xf>
    <xf numFmtId="0" fontId="0" fillId="0" borderId="0" xfId="19" applyFont="1" applyAlignment="1">
      <alignment horizontal="left"/>
      <protection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49" fontId="0" fillId="0" borderId="0" xfId="19" applyNumberFormat="1" applyFont="1" applyBorder="1" applyAlignment="1">
      <alignment horizontal="center"/>
      <protection/>
    </xf>
    <xf numFmtId="172" fontId="0" fillId="0" borderId="6" xfId="19" applyNumberFormat="1" applyFont="1" applyBorder="1">
      <alignment/>
      <protection/>
    </xf>
    <xf numFmtId="172" fontId="0" fillId="0" borderId="13" xfId="19" applyNumberFormat="1" applyFont="1" applyBorder="1">
      <alignment/>
      <protection/>
    </xf>
    <xf numFmtId="176" fontId="0" fillId="0" borderId="0" xfId="0" applyNumberFormat="1" applyBorder="1" applyAlignment="1">
      <alignment horizontal="right"/>
    </xf>
    <xf numFmtId="172" fontId="1" fillId="0" borderId="0" xfId="19" applyNumberFormat="1" applyFont="1" applyBorder="1" applyAlignment="1">
      <alignment horizontal="centerContinuous"/>
      <protection/>
    </xf>
    <xf numFmtId="0" fontId="5" fillId="0" borderId="18" xfId="0" applyFont="1" applyFill="1" applyBorder="1" applyAlignment="1">
      <alignment horizontal="center"/>
    </xf>
    <xf numFmtId="0" fontId="0" fillId="0" borderId="6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8" xfId="19" applyFont="1" applyBorder="1" applyAlignment="1">
      <alignment horizontal="center"/>
      <protection/>
    </xf>
    <xf numFmtId="172" fontId="0" fillId="0" borderId="10" xfId="19" applyNumberFormat="1" applyFont="1" applyBorder="1" applyAlignment="1">
      <alignment horizontal="center"/>
      <protection/>
    </xf>
    <xf numFmtId="172" fontId="1" fillId="0" borderId="10" xfId="19" applyNumberFormat="1" applyFont="1" applyBorder="1">
      <alignment/>
      <protection/>
    </xf>
    <xf numFmtId="172" fontId="1" fillId="0" borderId="12" xfId="19" applyNumberFormat="1" applyFont="1" applyBorder="1">
      <alignment/>
      <protection/>
    </xf>
    <xf numFmtId="172" fontId="4" fillId="0" borderId="13" xfId="19" applyNumberFormat="1" applyFont="1" applyBorder="1" applyAlignment="1">
      <alignment horizontal="center"/>
      <protection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4" fillId="0" borderId="2" xfId="19" applyNumberFormat="1" applyFont="1" applyBorder="1" applyAlignment="1">
      <alignment horizontal="right"/>
      <protection/>
    </xf>
    <xf numFmtId="172" fontId="4" fillId="0" borderId="8" xfId="19" applyNumberFormat="1" applyFont="1" applyBorder="1" applyAlignment="1">
      <alignment horizontal="right"/>
      <protection/>
    </xf>
    <xf numFmtId="172" fontId="4" fillId="0" borderId="5" xfId="19" applyNumberFormat="1" applyFont="1" applyBorder="1" applyAlignment="1">
      <alignment horizontal="right"/>
      <protection/>
    </xf>
    <xf numFmtId="172" fontId="4" fillId="0" borderId="15" xfId="19" applyNumberFormat="1" applyFont="1" applyBorder="1" applyAlignment="1">
      <alignment horizontal="right"/>
      <protection/>
    </xf>
    <xf numFmtId="172" fontId="4" fillId="0" borderId="12" xfId="19" applyNumberFormat="1" applyFont="1" applyBorder="1" applyAlignment="1">
      <alignment horizontal="right"/>
      <protection/>
    </xf>
    <xf numFmtId="172" fontId="4" fillId="0" borderId="10" xfId="19" applyNumberFormat="1" applyFont="1" applyBorder="1" applyAlignment="1">
      <alignment horizontal="right"/>
      <protection/>
    </xf>
    <xf numFmtId="0" fontId="0" fillId="0" borderId="1" xfId="0" applyBorder="1" applyAlignment="1">
      <alignment/>
    </xf>
    <xf numFmtId="175" fontId="23" fillId="0" borderId="0" xfId="0" applyNumberFormat="1" applyFont="1" applyBorder="1" applyAlignment="1">
      <alignment/>
    </xf>
    <xf numFmtId="0" fontId="0" fillId="0" borderId="0" xfId="0" applyNumberFormat="1" applyBorder="1" applyAlignment="1" quotePrefix="1">
      <alignment/>
    </xf>
    <xf numFmtId="3" fontId="0" fillId="0" borderId="4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0" fontId="0" fillId="0" borderId="1" xfId="0" applyFont="1" applyBorder="1" applyAlignment="1">
      <alignment horizontal="centerContinuous"/>
    </xf>
    <xf numFmtId="172" fontId="0" fillId="0" borderId="4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0" fontId="4" fillId="0" borderId="6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 applyAlignment="1">
      <alignment horizontal="right"/>
      <protection/>
    </xf>
    <xf numFmtId="0" fontId="0" fillId="0" borderId="14" xfId="0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31" fillId="0" borderId="0" xfId="19" applyFont="1" applyBorder="1">
      <alignment/>
      <protection/>
    </xf>
    <xf numFmtId="0" fontId="0" fillId="0" borderId="0" xfId="0" applyNumberFormat="1" applyBorder="1" applyAlignment="1">
      <alignment/>
    </xf>
    <xf numFmtId="172" fontId="0" fillId="0" borderId="1" xfId="19" applyNumberFormat="1" applyFont="1" applyBorder="1">
      <alignment/>
      <protection/>
    </xf>
    <xf numFmtId="172" fontId="4" fillId="0" borderId="14" xfId="19" applyNumberFormat="1" applyFont="1" applyBorder="1">
      <alignment/>
      <protection/>
    </xf>
    <xf numFmtId="172" fontId="0" fillId="0" borderId="11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6" fontId="0" fillId="0" borderId="0" xfId="0" applyNumberFormat="1" applyAlignment="1">
      <alignment/>
    </xf>
    <xf numFmtId="10" fontId="4" fillId="0" borderId="0" xfId="19" applyNumberFormat="1" applyFont="1" applyBorder="1">
      <alignment/>
      <protection/>
    </xf>
    <xf numFmtId="10" fontId="0" fillId="0" borderId="0" xfId="0" applyNumberFormat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18" applyNumberFormat="1" applyBorder="1" quotePrefix="1">
      <alignment/>
      <protection/>
    </xf>
    <xf numFmtId="3" fontId="1" fillId="0" borderId="5" xfId="19" applyNumberFormat="1" applyFont="1" applyBorder="1">
      <alignment/>
      <protection/>
    </xf>
    <xf numFmtId="3" fontId="1" fillId="0" borderId="14" xfId="19" applyNumberFormat="1" applyFont="1" applyBorder="1">
      <alignment/>
      <protection/>
    </xf>
    <xf numFmtId="0" fontId="0" fillId="0" borderId="2" xfId="0" applyFill="1" applyBorder="1" applyAlignment="1">
      <alignment/>
    </xf>
    <xf numFmtId="0" fontId="0" fillId="0" borderId="15" xfId="0" applyBorder="1" applyAlignment="1">
      <alignment/>
    </xf>
    <xf numFmtId="0" fontId="0" fillId="0" borderId="4" xfId="18" applyNumberFormat="1" applyBorder="1" quotePrefix="1">
      <alignment/>
      <protection/>
    </xf>
    <xf numFmtId="0" fontId="0" fillId="0" borderId="5" xfId="0" applyNumberFormat="1" applyBorder="1" applyAlignment="1" quotePrefix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1" xfId="19" applyNumberFormat="1" applyFont="1" applyBorder="1">
      <alignment/>
      <protection/>
    </xf>
    <xf numFmtId="172" fontId="0" fillId="0" borderId="12" xfId="19" applyNumberFormat="1" applyFont="1" applyBorder="1">
      <alignment/>
      <protection/>
    </xf>
    <xf numFmtId="172" fontId="4" fillId="0" borderId="7" xfId="19" applyNumberFormat="1" applyFont="1" applyBorder="1" applyAlignment="1">
      <alignment horizontal="center"/>
      <protection/>
    </xf>
    <xf numFmtId="0" fontId="0" fillId="0" borderId="7" xfId="0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13" xfId="18" applyNumberFormat="1" applyBorder="1" quotePrefix="1">
      <alignment/>
      <protection/>
    </xf>
    <xf numFmtId="0" fontId="0" fillId="0" borderId="8" xfId="0" applyNumberFormat="1" applyBorder="1" applyAlignment="1" quotePrefix="1">
      <alignment/>
    </xf>
    <xf numFmtId="3" fontId="0" fillId="0" borderId="1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4" fillId="0" borderId="14" xfId="19" applyNumberFormat="1" applyFont="1" applyBorder="1" applyAlignment="1">
      <alignment horizontal="right"/>
      <protection/>
    </xf>
    <xf numFmtId="172" fontId="0" fillId="0" borderId="9" xfId="0" applyNumberFormat="1" applyBorder="1" applyAlignment="1">
      <alignment/>
    </xf>
    <xf numFmtId="172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19" applyFont="1" applyBorder="1" applyAlignment="1">
      <alignment horizontal="centerContinuous"/>
      <protection/>
    </xf>
    <xf numFmtId="0" fontId="0" fillId="0" borderId="0" xfId="19" applyFont="1" applyBorder="1" applyAlignment="1">
      <alignment horizontal="centerContinuous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9" fillId="0" borderId="0" xfId="0" applyNumberFormat="1" applyFont="1" applyFill="1" applyBorder="1" applyAlignment="1" applyProtection="1">
      <alignment vertical="center" wrapText="1"/>
      <protection hidden="1" locked="0"/>
    </xf>
    <xf numFmtId="172" fontId="0" fillId="0" borderId="6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4" fillId="0" borderId="13" xfId="19" applyNumberFormat="1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2" fillId="0" borderId="0" xfId="19" applyFont="1" applyBorder="1" applyAlignment="1">
      <alignment horizontal="center"/>
      <protection/>
    </xf>
    <xf numFmtId="0" fontId="22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RAPORT9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externalLink" Target="externalLinks/externalLink31.xml" /><Relationship Id="rId52" Type="http://schemas.openxmlformats.org/officeDocument/2006/relationships/externalLink" Target="externalLinks/externalLink32.xml" /><Relationship Id="rId53" Type="http://schemas.openxmlformats.org/officeDocument/2006/relationships/externalLink" Target="externalLinks/externalLink33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Składka przypisana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533851"/>
        <c:axId val="7151476"/>
      </c:bar3DChart>
      <c:catAx>
        <c:axId val="45533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151476"/>
        <c:crosses val="autoZero"/>
        <c:auto val="1"/>
        <c:lblOffset val="100"/>
        <c:noMultiLvlLbl val="0"/>
      </c:catAx>
      <c:valAx>
        <c:axId val="71514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33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dziale 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4968319"/>
        <c:axId val="46279416"/>
      </c:bar3DChart>
      <c:catAx>
        <c:axId val="34968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279416"/>
        <c:crosses val="autoZero"/>
        <c:auto val="1"/>
        <c:lblOffset val="100"/>
        <c:noMultiLvlLbl val="0"/>
      </c:catAx>
      <c:valAx>
        <c:axId val="46279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68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w dziale II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3861561"/>
        <c:axId val="57645186"/>
      </c:bar3DChart>
      <c:catAx>
        <c:axId val="13861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645186"/>
        <c:crosses val="autoZero"/>
        <c:auto val="1"/>
        <c:lblOffset val="100"/>
        <c:noMultiLvlLbl val="0"/>
      </c:catAx>
      <c:valAx>
        <c:axId val="576451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61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rezerw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Rezerwy!#REF!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Rezerwy!#REF!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lokat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Struktura lokat w dziale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4363285"/>
        <c:axId val="42398654"/>
        <c:axId val="46043567"/>
      </c:bar3DChart>
      <c:catAx>
        <c:axId val="6436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98654"/>
        <c:crosses val="autoZero"/>
        <c:auto val="1"/>
        <c:lblOffset val="100"/>
        <c:noMultiLvlLbl val="0"/>
      </c:catAx>
      <c:valAx>
        <c:axId val="4239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3285"/>
        <c:crossesAt val="1"/>
        <c:crossBetween val="between"/>
        <c:dispUnits/>
      </c:valAx>
      <c:serAx>
        <c:axId val="4604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9865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73,0%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Struktura lokat w dziale II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Struktura lokat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Lokaty!#REF!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Lokaty!#REF!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brutto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'Wynik Finansowy'!#REF!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Finansowy'!#REF!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Finansowy'!#REF!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'Wynik Finansowy'!#REF!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Finansowy'!#REF!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Finansowy'!#REF!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9044627"/>
        <c:axId val="38748460"/>
      </c:bar3DChart>
      <c:catAx>
        <c:axId val="4904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48460"/>
        <c:crosses val="autoZero"/>
        <c:auto val="1"/>
        <c:lblOffset val="100"/>
        <c:noMultiLvlLbl val="0"/>
      </c:catAx>
      <c:valAx>
        <c:axId val="3874846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4627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Wynik finansowy netto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'Wynik Finansowy'!#REF!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Finansowy'!#REF!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Finansowy'!#REF!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'Wynik Finansowy'!#REF!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Finansowy'!#REF!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Finansowy'!#REF!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3191821"/>
        <c:axId val="51617526"/>
      </c:bar3DChart>
      <c:catAx>
        <c:axId val="1319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7526"/>
        <c:crosses val="autoZero"/>
        <c:auto val="1"/>
        <c:lblOffset val="100"/>
        <c:noMultiLvlLbl val="0"/>
      </c:catAx>
      <c:valAx>
        <c:axId val="51617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91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2000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Rynku'!#REF!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'Struktura Rynku'!#REF!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 w 2001 roku.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Rynku'!#REF!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'Struktura Rynku'!#REF!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2000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Rynku'!#REF!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'Struktura Rynku'!#REF!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Struktura produktowa działu II w 2001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Rynku'!#REF!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'Struktura Rynku'!#REF!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7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Składka przypisana brutto w milionach złotych w dziale II według grup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Składka!#REF!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Składka!#REF!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Składka!#REF!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738920"/>
        <c:axId val="38541417"/>
      </c:bar3DChart>
      <c:catAx>
        <c:axId val="11738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541417"/>
        <c:crosses val="autoZero"/>
        <c:auto val="1"/>
        <c:lblOffset val="100"/>
        <c:noMultiLvlLbl val="0"/>
      </c:catAx>
      <c:valAx>
        <c:axId val="385414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738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5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milionach złotych.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328434"/>
        <c:axId val="34847043"/>
        <c:axId val="45187932"/>
      </c:bar3DChart>
      <c:catAx>
        <c:axId val="1132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47043"/>
        <c:crosses val="autoZero"/>
        <c:auto val="1"/>
        <c:lblOffset val="100"/>
        <c:noMultiLvlLbl val="0"/>
      </c:catAx>
      <c:valAx>
        <c:axId val="34847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28434"/>
        <c:crossesAt val="1"/>
        <c:crossBetween val="between"/>
        <c:dispUnits/>
        <c:majorUnit val="5000"/>
      </c:valAx>
      <c:serAx>
        <c:axId val="4518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470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Odszkodowania i świadczenia w dziale I 
w milionach złotych w grupach ryzyka.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pyramid"/>
        </c:ser>
        <c:shape val="pyramid"/>
        <c:axId val="4038205"/>
        <c:axId val="36343846"/>
      </c:bar3DChart>
      <c:catAx>
        <c:axId val="403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6343846"/>
        <c:crosses val="autoZero"/>
        <c:auto val="1"/>
        <c:lblOffset val="100"/>
        <c:noMultiLvlLbl val="0"/>
      </c:catAx>
      <c:valAx>
        <c:axId val="36343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82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Odszkodowania i świadczenia w milionach złotych
 w dziale II w grupach ryzyka.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Odszkodowania!#REF!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Odszkodowania!#REF!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Odszkodowania!#REF!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659159"/>
        <c:axId val="58170384"/>
      </c:bar3DChart>
      <c:catAx>
        <c:axId val="5865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170384"/>
        <c:crosses val="autoZero"/>
        <c:auto val="1"/>
        <c:lblOffset val="100"/>
        <c:noMultiLvlLbl val="0"/>
      </c:catAx>
      <c:valAx>
        <c:axId val="58170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659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Techniczny wynik ubezpieczeń w milionach złotych.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'Wynik Techniczny'!#REF!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Techniczny'!#REF!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Techniczny'!#REF!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'Wynik Techniczny'!#REF!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'Wynik Techniczny'!#REF!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'Wynik Techniczny'!#REF!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771409"/>
        <c:axId val="14180634"/>
      </c:bar3DChart>
      <c:catAx>
        <c:axId val="5377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80634"/>
        <c:crosses val="autoZero"/>
        <c:auto val="1"/>
        <c:lblOffset val="100"/>
        <c:noMultiLvlLbl val="0"/>
      </c:catAx>
      <c:valAx>
        <c:axId val="1418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1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Koszty działalności ubezpieczeniowej w 1996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0516843"/>
        <c:axId val="7780676"/>
      </c:bar3DChart>
      <c:catAx>
        <c:axId val="605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80676"/>
        <c:crosses val="autoZero"/>
        <c:auto val="0"/>
        <c:lblOffset val="100"/>
        <c:noMultiLvlLbl val="0"/>
      </c:catAx>
      <c:valAx>
        <c:axId val="7780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16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Koszty działalności ubezpieczeniowej 
w milionach złotych.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Koszty!#REF!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Koszty!#REF!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Koszty!#REF!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17221"/>
        <c:axId val="26254990"/>
      </c:bar3DChart>
      <c:catAx>
        <c:axId val="291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54990"/>
        <c:crosses val="autoZero"/>
        <c:auto val="1"/>
        <c:lblOffset val="100"/>
        <c:noMultiLvlLbl val="0"/>
      </c:catAx>
      <c:valAx>
        <c:axId val="26254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7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371475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90550" y="0"/>
        <a:ext cx="896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400050" y="0"/>
        <a:ext cx="8020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77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11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277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163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74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82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asekuracja%20czynna%20odszkodowania%20brutto%20Dzia&#322;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netto%20dzia&#322;%20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%20grupa%201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asekuracja%20czynna%20odszkodowania%20brutto%20Dzia&#322;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Brutto%20Dzia&#322;%20I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Koszty%20dzia&#322;alno&#347;ci%20ubezpieczeniowej%20Dzia&#322;%20I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Koszty%20dzia&#322;alno&#347;ci%20ubezpieczeniowej%20Dzia&#322;%20II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Rezerwy%20Dzia&#322;%20I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Rezerwy%20Dzia&#322;%20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maj&#261;tek%202009\Odszkodowania%20netto%20dzia&#322;%20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porty%20i%20Sprawozdania\RAPORT%202010\Wyci&#261;gi%20z%20accesa%20&#379;ycie%202009\Odszkodowania%20Brutto%20Dzia&#322;%20I%20grup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"/>
    </sheetNames>
    <sheetDataSet>
      <sheetData sheetId="0">
        <row r="2">
          <cell r="B2">
            <v>1279314</v>
          </cell>
          <cell r="C2">
            <v>759196</v>
          </cell>
        </row>
        <row r="3">
          <cell r="B3">
            <v>737169</v>
          </cell>
          <cell r="C3">
            <v>1204135</v>
          </cell>
        </row>
        <row r="4">
          <cell r="B4">
            <v>706456</v>
          </cell>
          <cell r="C4">
            <v>619913</v>
          </cell>
        </row>
        <row r="5">
          <cell r="B5">
            <v>2533417</v>
          </cell>
          <cell r="C5">
            <v>2246305</v>
          </cell>
        </row>
        <row r="6">
          <cell r="B6">
            <v>584638</v>
          </cell>
          <cell r="C6">
            <v>925065</v>
          </cell>
        </row>
        <row r="7">
          <cell r="B7">
            <v>375789</v>
          </cell>
          <cell r="C7">
            <v>297658</v>
          </cell>
        </row>
        <row r="8">
          <cell r="B8">
            <v>148</v>
          </cell>
          <cell r="C8">
            <v>5991</v>
          </cell>
        </row>
        <row r="9">
          <cell r="B9">
            <v>46351</v>
          </cell>
          <cell r="C9">
            <v>71507</v>
          </cell>
        </row>
        <row r="10">
          <cell r="B10">
            <v>113483</v>
          </cell>
          <cell r="C10">
            <v>206242</v>
          </cell>
        </row>
        <row r="11">
          <cell r="B11">
            <v>3740</v>
          </cell>
          <cell r="C11">
            <v>6006</v>
          </cell>
        </row>
        <row r="12">
          <cell r="B12">
            <v>96511</v>
          </cell>
          <cell r="C12">
            <v>118332</v>
          </cell>
        </row>
        <row r="13">
          <cell r="B13">
            <v>833236</v>
          </cell>
          <cell r="C13">
            <v>1337263</v>
          </cell>
        </row>
        <row r="14">
          <cell r="B14">
            <v>482252</v>
          </cell>
          <cell r="C14">
            <v>507162</v>
          </cell>
        </row>
        <row r="15">
          <cell r="B15">
            <v>162644</v>
          </cell>
          <cell r="C15">
            <v>104732</v>
          </cell>
        </row>
        <row r="16">
          <cell r="B16">
            <v>561668</v>
          </cell>
          <cell r="C16">
            <v>3163815</v>
          </cell>
        </row>
        <row r="17">
          <cell r="B17">
            <v>3689</v>
          </cell>
          <cell r="C17">
            <v>1412</v>
          </cell>
        </row>
        <row r="19">
          <cell r="B19">
            <v>762</v>
          </cell>
          <cell r="C19">
            <v>545</v>
          </cell>
        </row>
        <row r="20">
          <cell r="B20">
            <v>67202</v>
          </cell>
          <cell r="C20">
            <v>179493</v>
          </cell>
        </row>
        <row r="21">
          <cell r="B21">
            <v>988708</v>
          </cell>
          <cell r="C21">
            <v>1143918</v>
          </cell>
        </row>
        <row r="22">
          <cell r="B22">
            <v>34805</v>
          </cell>
          <cell r="C22">
            <v>48991</v>
          </cell>
        </row>
        <row r="23">
          <cell r="B23">
            <v>29414</v>
          </cell>
          <cell r="C23">
            <v>37680</v>
          </cell>
        </row>
        <row r="24">
          <cell r="B24">
            <v>7405086</v>
          </cell>
          <cell r="C24">
            <v>10193045</v>
          </cell>
        </row>
        <row r="25">
          <cell r="B25">
            <v>2959</v>
          </cell>
          <cell r="C25">
            <v>3635</v>
          </cell>
        </row>
        <row r="26">
          <cell r="B26">
            <v>10570</v>
          </cell>
          <cell r="C26">
            <v>9725</v>
          </cell>
        </row>
        <row r="27">
          <cell r="B27">
            <v>255328</v>
          </cell>
          <cell r="C27">
            <v>176577</v>
          </cell>
        </row>
        <row r="28">
          <cell r="B28">
            <v>30358</v>
          </cell>
          <cell r="C28">
            <v>18775</v>
          </cell>
        </row>
        <row r="29">
          <cell r="B29">
            <v>643744</v>
          </cell>
          <cell r="C29">
            <v>1098468</v>
          </cell>
        </row>
        <row r="30">
          <cell r="B30">
            <v>763</v>
          </cell>
          <cell r="C30">
            <v>1907</v>
          </cell>
        </row>
        <row r="31">
          <cell r="B31">
            <v>1344144</v>
          </cell>
          <cell r="C31">
            <v>3228552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6">
          <cell r="B6">
            <v>21894</v>
          </cell>
          <cell r="C6">
            <v>28110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224424</v>
          </cell>
          <cell r="C31">
            <v>258914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1">
          <cell r="B31">
            <v>91902</v>
          </cell>
          <cell r="C31">
            <v>119541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3072383</v>
          </cell>
          <cell r="C27">
            <v>3708088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8037</v>
          </cell>
          <cell r="C16">
            <v>8129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2">
          <cell r="B12">
            <v>12254</v>
          </cell>
          <cell r="C12">
            <v>12660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5">
          <cell r="B15">
            <v>107311</v>
          </cell>
          <cell r="C15">
            <v>129856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9">
          <cell r="B29">
            <v>50140</v>
          </cell>
          <cell r="C29">
            <v>46839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0">
          <cell r="B30">
            <v>904513</v>
          </cell>
          <cell r="C30">
            <v>1211530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518744</v>
          </cell>
          <cell r="C32">
            <v>555452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"/>
    </sheetNames>
    <sheetDataSet>
      <sheetData sheetId="0">
        <row r="2">
          <cell r="B2">
            <v>1277163</v>
          </cell>
          <cell r="C2">
            <v>757778</v>
          </cell>
        </row>
        <row r="3">
          <cell r="B3">
            <v>757957</v>
          </cell>
          <cell r="C3">
            <v>1190959</v>
          </cell>
        </row>
        <row r="4">
          <cell r="B4">
            <v>683215</v>
          </cell>
          <cell r="C4">
            <v>621643</v>
          </cell>
        </row>
        <row r="5">
          <cell r="B5">
            <v>2545175</v>
          </cell>
          <cell r="C5">
            <v>2248647</v>
          </cell>
        </row>
        <row r="6">
          <cell r="B6">
            <v>588144</v>
          </cell>
          <cell r="C6">
            <v>939888</v>
          </cell>
        </row>
        <row r="7">
          <cell r="B7">
            <v>377237</v>
          </cell>
          <cell r="C7">
            <v>299166</v>
          </cell>
        </row>
        <row r="8">
          <cell r="B8">
            <v>595</v>
          </cell>
          <cell r="C8">
            <v>5771</v>
          </cell>
        </row>
        <row r="9">
          <cell r="B9">
            <v>56688</v>
          </cell>
          <cell r="C9">
            <v>78916</v>
          </cell>
        </row>
        <row r="10">
          <cell r="B10">
            <v>114305</v>
          </cell>
          <cell r="C10">
            <v>208882</v>
          </cell>
        </row>
        <row r="11">
          <cell r="B11">
            <v>3877</v>
          </cell>
          <cell r="C11">
            <v>6852</v>
          </cell>
        </row>
        <row r="12">
          <cell r="B12">
            <v>99550</v>
          </cell>
          <cell r="C12">
            <v>121043</v>
          </cell>
        </row>
        <row r="13">
          <cell r="B13">
            <v>840021</v>
          </cell>
          <cell r="C13">
            <v>1354974</v>
          </cell>
        </row>
        <row r="14">
          <cell r="B14">
            <v>488469</v>
          </cell>
          <cell r="C14">
            <v>520801</v>
          </cell>
        </row>
        <row r="15">
          <cell r="B15">
            <v>136028</v>
          </cell>
          <cell r="C15">
            <v>72898</v>
          </cell>
        </row>
        <row r="16">
          <cell r="B16">
            <v>539447</v>
          </cell>
          <cell r="C16">
            <v>2309331</v>
          </cell>
        </row>
        <row r="17">
          <cell r="B17">
            <v>3509</v>
          </cell>
          <cell r="C17">
            <v>1093</v>
          </cell>
        </row>
        <row r="19">
          <cell r="B19">
            <v>563</v>
          </cell>
          <cell r="C19">
            <v>463</v>
          </cell>
        </row>
        <row r="20">
          <cell r="B20">
            <v>70694</v>
          </cell>
          <cell r="C20">
            <v>201791</v>
          </cell>
        </row>
        <row r="21">
          <cell r="B21">
            <v>1008529</v>
          </cell>
          <cell r="C21">
            <v>1130535</v>
          </cell>
        </row>
        <row r="22">
          <cell r="B22">
            <v>32767</v>
          </cell>
          <cell r="C22">
            <v>49795</v>
          </cell>
        </row>
        <row r="23">
          <cell r="B23">
            <v>29443</v>
          </cell>
          <cell r="C23">
            <v>35866</v>
          </cell>
        </row>
        <row r="24">
          <cell r="B24">
            <v>7492405</v>
          </cell>
          <cell r="C24">
            <v>10271425</v>
          </cell>
        </row>
        <row r="25">
          <cell r="B25">
            <v>2879</v>
          </cell>
          <cell r="C25">
            <v>3589</v>
          </cell>
        </row>
        <row r="26">
          <cell r="B26">
            <v>10664</v>
          </cell>
          <cell r="C26">
            <v>9687</v>
          </cell>
        </row>
        <row r="27">
          <cell r="B27">
            <v>254645</v>
          </cell>
          <cell r="C27">
            <v>179306</v>
          </cell>
        </row>
        <row r="28">
          <cell r="B28">
            <v>31066</v>
          </cell>
          <cell r="C28">
            <v>19853</v>
          </cell>
        </row>
        <row r="29">
          <cell r="B29">
            <v>646085</v>
          </cell>
          <cell r="C29">
            <v>1101457</v>
          </cell>
        </row>
        <row r="30">
          <cell r="B30">
            <v>887</v>
          </cell>
          <cell r="C30">
            <v>2122</v>
          </cell>
        </row>
        <row r="31">
          <cell r="B31">
            <v>1307787</v>
          </cell>
          <cell r="C31">
            <v>3187170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4295072</v>
          </cell>
          <cell r="C27">
            <v>5066356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4">
          <cell r="B14">
            <v>1558</v>
          </cell>
          <cell r="C14">
            <v>741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16">
          <cell r="B16">
            <v>7068</v>
          </cell>
          <cell r="C16">
            <v>6842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2">
          <cell r="B32">
            <v>335527</v>
          </cell>
          <cell r="C32">
            <v>503413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5">
          <cell r="B25">
            <v>86809</v>
          </cell>
          <cell r="C25">
            <v>207956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6">
          <cell r="B26">
            <v>21047</v>
          </cell>
          <cell r="C26">
            <v>59190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33">
          <cell r="B33">
            <v>41037</v>
          </cell>
          <cell r="C33">
            <v>59806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4">
          <cell r="B24">
            <v>4196</v>
          </cell>
          <cell r="C24">
            <v>5616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_g"/>
    </sheetNames>
    <sheetDataSet>
      <sheetData sheetId="0">
        <row r="27">
          <cell r="B27">
            <v>80189</v>
          </cell>
          <cell r="C27">
            <v>108769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asekuracja_czynna_odszkodowan"/>
    </sheetNames>
    <sheetDataSet>
      <sheetData sheetId="0">
        <row r="24">
          <cell r="B24">
            <v>270342</v>
          </cell>
          <cell r="C24">
            <v>295179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I"/>
    </sheetNames>
    <sheetDataSet>
      <sheetData sheetId="0">
        <row r="2">
          <cell r="B2">
            <v>819767</v>
          </cell>
          <cell r="C2">
            <v>962110</v>
          </cell>
        </row>
        <row r="3">
          <cell r="B3">
            <v>41915</v>
          </cell>
          <cell r="C3">
            <v>85244</v>
          </cell>
        </row>
        <row r="4">
          <cell r="B4">
            <v>3105</v>
          </cell>
          <cell r="C4">
            <v>50434</v>
          </cell>
        </row>
        <row r="5">
          <cell r="B5">
            <v>88250</v>
          </cell>
          <cell r="C5">
            <v>112790</v>
          </cell>
        </row>
        <row r="6">
          <cell r="B6">
            <v>0</v>
          </cell>
          <cell r="C6">
            <v>0</v>
          </cell>
        </row>
        <row r="7">
          <cell r="B7">
            <v>10626</v>
          </cell>
          <cell r="C7">
            <v>24184</v>
          </cell>
        </row>
        <row r="8">
          <cell r="B8">
            <v>67</v>
          </cell>
          <cell r="C8">
            <v>3089</v>
          </cell>
        </row>
        <row r="9">
          <cell r="B9">
            <v>314116</v>
          </cell>
          <cell r="C9">
            <v>387642</v>
          </cell>
        </row>
        <row r="10">
          <cell r="B10">
            <v>50238</v>
          </cell>
          <cell r="C10">
            <v>87619</v>
          </cell>
        </row>
        <row r="11">
          <cell r="B11">
            <v>7991</v>
          </cell>
          <cell r="C11">
            <v>12923</v>
          </cell>
        </row>
        <row r="12">
          <cell r="B12">
            <v>2619</v>
          </cell>
          <cell r="C12">
            <v>3009</v>
          </cell>
        </row>
        <row r="13">
          <cell r="B13">
            <v>811371</v>
          </cell>
          <cell r="C13">
            <v>1142473</v>
          </cell>
        </row>
        <row r="14">
          <cell r="B14">
            <v>69275</v>
          </cell>
          <cell r="C14">
            <v>155802</v>
          </cell>
        </row>
        <row r="15">
          <cell r="B15">
            <v>208</v>
          </cell>
          <cell r="C15">
            <v>5451</v>
          </cell>
        </row>
        <row r="16">
          <cell r="B16">
            <v>245703</v>
          </cell>
          <cell r="C16">
            <v>399435</v>
          </cell>
        </row>
        <row r="17">
          <cell r="B17">
            <v>499797</v>
          </cell>
          <cell r="C17">
            <v>508612</v>
          </cell>
        </row>
        <row r="18">
          <cell r="B18">
            <v>41633</v>
          </cell>
          <cell r="C18">
            <v>25363</v>
          </cell>
        </row>
        <row r="19">
          <cell r="B19">
            <v>18810</v>
          </cell>
          <cell r="C19">
            <v>23780</v>
          </cell>
        </row>
        <row r="20">
          <cell r="B20">
            <v>249375</v>
          </cell>
          <cell r="C20">
            <v>345410</v>
          </cell>
        </row>
        <row r="21">
          <cell r="B21">
            <v>9715</v>
          </cell>
          <cell r="C21">
            <v>13358</v>
          </cell>
        </row>
        <row r="23">
          <cell r="B23">
            <v>36912</v>
          </cell>
          <cell r="C23">
            <v>37034</v>
          </cell>
        </row>
        <row r="24">
          <cell r="B24">
            <v>147781</v>
          </cell>
          <cell r="C24">
            <v>245685</v>
          </cell>
        </row>
        <row r="25">
          <cell r="B25">
            <v>264</v>
          </cell>
          <cell r="C25">
            <v>30</v>
          </cell>
        </row>
        <row r="26">
          <cell r="B26">
            <v>30392</v>
          </cell>
          <cell r="C26">
            <v>24527</v>
          </cell>
        </row>
        <row r="27">
          <cell r="B27">
            <v>191158</v>
          </cell>
          <cell r="C27">
            <v>176609</v>
          </cell>
        </row>
        <row r="28">
          <cell r="B28">
            <v>235197</v>
          </cell>
          <cell r="C28">
            <v>257707</v>
          </cell>
        </row>
        <row r="29">
          <cell r="B29">
            <v>43923</v>
          </cell>
          <cell r="C29">
            <v>152408</v>
          </cell>
        </row>
        <row r="30">
          <cell r="B30">
            <v>4586363</v>
          </cell>
          <cell r="C30">
            <v>5184674</v>
          </cell>
        </row>
        <row r="31">
          <cell r="B31">
            <v>45990</v>
          </cell>
          <cell r="C31">
            <v>53211</v>
          </cell>
        </row>
        <row r="32">
          <cell r="B32">
            <v>3456</v>
          </cell>
          <cell r="C32">
            <v>4816</v>
          </cell>
        </row>
        <row r="33">
          <cell r="B33">
            <v>89446</v>
          </cell>
          <cell r="C33">
            <v>116705</v>
          </cell>
        </row>
        <row r="34">
          <cell r="B34">
            <v>22914</v>
          </cell>
          <cell r="C34">
            <v>19324</v>
          </cell>
        </row>
        <row r="35">
          <cell r="B35">
            <v>368970</v>
          </cell>
          <cell r="C35">
            <v>481818</v>
          </cell>
        </row>
        <row r="36">
          <cell r="B36">
            <v>1045281</v>
          </cell>
          <cell r="C36">
            <v>1261692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171502</v>
          </cell>
          <cell r="C2">
            <v>144233</v>
          </cell>
          <cell r="D2">
            <v>41837</v>
          </cell>
          <cell r="E2">
            <v>42183</v>
          </cell>
          <cell r="F2">
            <v>111872</v>
          </cell>
          <cell r="G2">
            <v>49</v>
          </cell>
        </row>
        <row r="3">
          <cell r="B3">
            <v>463988</v>
          </cell>
          <cell r="C3">
            <v>585707</v>
          </cell>
          <cell r="D3">
            <v>20467</v>
          </cell>
          <cell r="E3">
            <v>20603</v>
          </cell>
          <cell r="F3">
            <v>774</v>
          </cell>
          <cell r="G3">
            <v>876</v>
          </cell>
        </row>
        <row r="4">
          <cell r="B4">
            <v>521777</v>
          </cell>
          <cell r="C4">
            <v>683357</v>
          </cell>
          <cell r="D4">
            <v>110474</v>
          </cell>
          <cell r="E4">
            <v>108975</v>
          </cell>
          <cell r="F4">
            <v>12670</v>
          </cell>
          <cell r="G4">
            <v>14676</v>
          </cell>
        </row>
        <row r="5">
          <cell r="B5">
            <v>203082</v>
          </cell>
          <cell r="C5">
            <v>202322</v>
          </cell>
          <cell r="D5">
            <v>137463</v>
          </cell>
          <cell r="E5">
            <v>136918</v>
          </cell>
          <cell r="F5">
            <v>132</v>
          </cell>
          <cell r="G5">
            <v>-252</v>
          </cell>
        </row>
        <row r="6">
          <cell r="B6">
            <v>69681</v>
          </cell>
          <cell r="C6">
            <v>89679</v>
          </cell>
          <cell r="D6">
            <v>53541</v>
          </cell>
          <cell r="E6">
            <v>71761</v>
          </cell>
          <cell r="F6">
            <v>339</v>
          </cell>
          <cell r="G6">
            <v>193</v>
          </cell>
        </row>
        <row r="7">
          <cell r="B7">
            <v>270802</v>
          </cell>
          <cell r="C7">
            <v>321805</v>
          </cell>
          <cell r="D7">
            <v>14474</v>
          </cell>
          <cell r="E7">
            <v>13320</v>
          </cell>
          <cell r="F7">
            <v>378</v>
          </cell>
          <cell r="G7">
            <v>39</v>
          </cell>
        </row>
        <row r="8">
          <cell r="B8">
            <v>3402</v>
          </cell>
          <cell r="C8">
            <v>19459</v>
          </cell>
          <cell r="D8">
            <v>4901</v>
          </cell>
          <cell r="E8">
            <v>9056</v>
          </cell>
          <cell r="F8">
            <v>0</v>
          </cell>
          <cell r="G8">
            <v>0</v>
          </cell>
        </row>
        <row r="9">
          <cell r="B9">
            <v>332970</v>
          </cell>
          <cell r="C9">
            <v>278939</v>
          </cell>
          <cell r="D9">
            <v>15778</v>
          </cell>
          <cell r="E9">
            <v>17327</v>
          </cell>
          <cell r="F9">
            <v>0</v>
          </cell>
          <cell r="G9">
            <v>0</v>
          </cell>
        </row>
        <row r="10">
          <cell r="B10">
            <v>103999</v>
          </cell>
          <cell r="C10">
            <v>88573</v>
          </cell>
          <cell r="D10">
            <v>28998</v>
          </cell>
          <cell r="E10">
            <v>26978</v>
          </cell>
          <cell r="F10">
            <v>419</v>
          </cell>
          <cell r="G10">
            <v>151</v>
          </cell>
        </row>
        <row r="11">
          <cell r="B11">
            <v>6238</v>
          </cell>
          <cell r="C11">
            <v>16959</v>
          </cell>
          <cell r="D11">
            <v>3039</v>
          </cell>
          <cell r="E11">
            <v>3516</v>
          </cell>
          <cell r="F11">
            <v>47</v>
          </cell>
          <cell r="G11">
            <v>14</v>
          </cell>
        </row>
        <row r="12">
          <cell r="B12">
            <v>113175</v>
          </cell>
          <cell r="C12">
            <v>224444</v>
          </cell>
          <cell r="D12">
            <v>20706</v>
          </cell>
          <cell r="E12">
            <v>21655</v>
          </cell>
          <cell r="F12">
            <v>2649</v>
          </cell>
          <cell r="G12">
            <v>3282</v>
          </cell>
        </row>
        <row r="13">
          <cell r="B13">
            <v>295736</v>
          </cell>
          <cell r="C13">
            <v>237273</v>
          </cell>
          <cell r="D13">
            <v>21909</v>
          </cell>
          <cell r="E13">
            <v>22570</v>
          </cell>
          <cell r="F13">
            <v>668</v>
          </cell>
          <cell r="G13">
            <v>-54</v>
          </cell>
        </row>
        <row r="14">
          <cell r="B14">
            <v>83269</v>
          </cell>
          <cell r="C14">
            <v>33352</v>
          </cell>
          <cell r="D14">
            <v>41325</v>
          </cell>
          <cell r="E14">
            <v>39478</v>
          </cell>
          <cell r="F14">
            <v>2865</v>
          </cell>
          <cell r="G14">
            <v>4539</v>
          </cell>
        </row>
        <row r="15">
          <cell r="B15">
            <v>38358</v>
          </cell>
          <cell r="C15">
            <v>41680</v>
          </cell>
          <cell r="D15">
            <v>35282</v>
          </cell>
          <cell r="E15">
            <v>31432</v>
          </cell>
          <cell r="F15">
            <v>19817</v>
          </cell>
          <cell r="G15">
            <v>15926</v>
          </cell>
        </row>
        <row r="16">
          <cell r="B16">
            <v>235766</v>
          </cell>
          <cell r="C16">
            <v>188746</v>
          </cell>
          <cell r="D16">
            <v>100476</v>
          </cell>
          <cell r="E16">
            <v>114873</v>
          </cell>
          <cell r="F16">
            <v>7359</v>
          </cell>
          <cell r="G16">
            <v>4341</v>
          </cell>
        </row>
        <row r="17">
          <cell r="B17">
            <v>1271</v>
          </cell>
          <cell r="C17">
            <v>135</v>
          </cell>
          <cell r="D17">
            <v>1825</v>
          </cell>
          <cell r="E17">
            <v>1238</v>
          </cell>
          <cell r="F17">
            <v>71</v>
          </cell>
          <cell r="G17">
            <v>65</v>
          </cell>
        </row>
        <row r="19">
          <cell r="B19">
            <v>3000</v>
          </cell>
          <cell r="C19">
            <v>3433</v>
          </cell>
          <cell r="D19">
            <v>2804</v>
          </cell>
          <cell r="E19">
            <v>3064</v>
          </cell>
          <cell r="F19">
            <v>386</v>
          </cell>
          <cell r="G19">
            <v>0</v>
          </cell>
        </row>
        <row r="20">
          <cell r="B20">
            <v>21475</v>
          </cell>
          <cell r="C20">
            <v>15468</v>
          </cell>
          <cell r="D20">
            <v>54345</v>
          </cell>
          <cell r="E20">
            <v>57991</v>
          </cell>
          <cell r="F20">
            <v>0</v>
          </cell>
          <cell r="G20">
            <v>0</v>
          </cell>
        </row>
        <row r="21">
          <cell r="B21">
            <v>33353</v>
          </cell>
          <cell r="C21">
            <v>29550</v>
          </cell>
          <cell r="D21">
            <v>19350</v>
          </cell>
          <cell r="E21">
            <v>20962</v>
          </cell>
          <cell r="F21">
            <v>308</v>
          </cell>
          <cell r="G21">
            <v>152</v>
          </cell>
        </row>
        <row r="22">
          <cell r="B22">
            <v>4652</v>
          </cell>
          <cell r="C22">
            <v>5075</v>
          </cell>
          <cell r="D22">
            <v>21782</v>
          </cell>
          <cell r="E22">
            <v>21715</v>
          </cell>
          <cell r="F22">
            <v>28</v>
          </cell>
          <cell r="G22">
            <v>14</v>
          </cell>
        </row>
        <row r="23">
          <cell r="B23">
            <v>8330</v>
          </cell>
          <cell r="C23">
            <v>10196</v>
          </cell>
          <cell r="D23">
            <v>49110</v>
          </cell>
          <cell r="E23">
            <v>62596</v>
          </cell>
          <cell r="F23">
            <v>-9978</v>
          </cell>
          <cell r="G23">
            <v>-15540</v>
          </cell>
        </row>
        <row r="24">
          <cell r="B24">
            <v>355411</v>
          </cell>
          <cell r="C24">
            <v>415994</v>
          </cell>
          <cell r="D24">
            <v>652596</v>
          </cell>
          <cell r="E24">
            <v>654510</v>
          </cell>
          <cell r="F24">
            <v>0</v>
          </cell>
          <cell r="G24">
            <v>2252</v>
          </cell>
        </row>
        <row r="25">
          <cell r="B25">
            <v>0</v>
          </cell>
          <cell r="C25">
            <v>0</v>
          </cell>
          <cell r="D25">
            <v>952</v>
          </cell>
          <cell r="E25">
            <v>1057</v>
          </cell>
          <cell r="F25">
            <v>0</v>
          </cell>
          <cell r="G25">
            <v>0</v>
          </cell>
        </row>
        <row r="26">
          <cell r="B26">
            <v>4619</v>
          </cell>
          <cell r="C26">
            <v>9523</v>
          </cell>
          <cell r="D26">
            <v>7020</v>
          </cell>
          <cell r="E26">
            <v>5585</v>
          </cell>
          <cell r="F26">
            <v>6</v>
          </cell>
          <cell r="G26">
            <v>6</v>
          </cell>
        </row>
        <row r="27">
          <cell r="B27">
            <v>60163</v>
          </cell>
          <cell r="C27">
            <v>61937</v>
          </cell>
          <cell r="D27">
            <v>45511</v>
          </cell>
          <cell r="E27">
            <v>47869</v>
          </cell>
          <cell r="F27">
            <v>227</v>
          </cell>
          <cell r="G27">
            <v>244</v>
          </cell>
        </row>
        <row r="28">
          <cell r="B28">
            <v>16264</v>
          </cell>
          <cell r="C28">
            <v>20656</v>
          </cell>
          <cell r="D28">
            <v>7735</v>
          </cell>
          <cell r="E28">
            <v>8450</v>
          </cell>
          <cell r="F28">
            <v>0</v>
          </cell>
          <cell r="G28">
            <v>0</v>
          </cell>
        </row>
        <row r="29">
          <cell r="B29">
            <v>22431</v>
          </cell>
          <cell r="C29">
            <v>25205</v>
          </cell>
          <cell r="D29">
            <v>6007</v>
          </cell>
          <cell r="E29">
            <v>6852</v>
          </cell>
          <cell r="F29">
            <v>2211</v>
          </cell>
          <cell r="G29">
            <v>3039</v>
          </cell>
        </row>
        <row r="30">
          <cell r="B30">
            <v>375</v>
          </cell>
          <cell r="C30">
            <v>824</v>
          </cell>
          <cell r="D30">
            <v>2814</v>
          </cell>
          <cell r="E30">
            <v>2909</v>
          </cell>
          <cell r="F30">
            <v>39</v>
          </cell>
          <cell r="G30">
            <v>9</v>
          </cell>
        </row>
        <row r="31">
          <cell r="B31">
            <v>145837</v>
          </cell>
          <cell r="C31">
            <v>91797</v>
          </cell>
          <cell r="D31">
            <v>29680</v>
          </cell>
          <cell r="E31">
            <v>28391</v>
          </cell>
          <cell r="F31">
            <v>43169</v>
          </cell>
          <cell r="G31">
            <v>-6565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szty_działalności_ubezpieczen"/>
    </sheetNames>
    <sheetDataSet>
      <sheetData sheetId="0">
        <row r="2">
          <cell r="B2">
            <v>365199</v>
          </cell>
          <cell r="C2">
            <v>430424</v>
          </cell>
          <cell r="D2">
            <v>46521</v>
          </cell>
          <cell r="E2">
            <v>55492</v>
          </cell>
          <cell r="F2">
            <v>52964</v>
          </cell>
          <cell r="G2">
            <v>46459</v>
          </cell>
        </row>
        <row r="3">
          <cell r="B3">
            <v>71921</v>
          </cell>
          <cell r="C3">
            <v>64849</v>
          </cell>
          <cell r="D3">
            <v>27136</v>
          </cell>
          <cell r="E3">
            <v>32483</v>
          </cell>
          <cell r="F3">
            <v>2120</v>
          </cell>
          <cell r="G3">
            <v>2802</v>
          </cell>
        </row>
        <row r="4">
          <cell r="B4">
            <v>2085</v>
          </cell>
          <cell r="C4">
            <v>4783</v>
          </cell>
          <cell r="D4">
            <v>15659</v>
          </cell>
          <cell r="E4">
            <v>23853</v>
          </cell>
          <cell r="F4">
            <v>2600</v>
          </cell>
          <cell r="G4">
            <v>5615</v>
          </cell>
        </row>
        <row r="5">
          <cell r="B5">
            <v>23953</v>
          </cell>
          <cell r="C5">
            <v>31158</v>
          </cell>
          <cell r="D5">
            <v>12090</v>
          </cell>
          <cell r="E5">
            <v>11912</v>
          </cell>
          <cell r="F5">
            <v>2394</v>
          </cell>
          <cell r="G5">
            <v>1376</v>
          </cell>
        </row>
        <row r="6">
          <cell r="B6">
            <v>71</v>
          </cell>
          <cell r="C6">
            <v>59</v>
          </cell>
          <cell r="D6">
            <v>801</v>
          </cell>
          <cell r="E6">
            <v>767</v>
          </cell>
          <cell r="F6">
            <v>0</v>
          </cell>
          <cell r="G6">
            <v>0</v>
          </cell>
        </row>
        <row r="7">
          <cell r="B7">
            <v>31429</v>
          </cell>
          <cell r="C7">
            <v>48985</v>
          </cell>
          <cell r="D7">
            <v>5997</v>
          </cell>
          <cell r="E7">
            <v>9865</v>
          </cell>
          <cell r="F7">
            <v>6722</v>
          </cell>
          <cell r="G7">
            <v>10971</v>
          </cell>
        </row>
        <row r="8">
          <cell r="B8">
            <v>9929</v>
          </cell>
          <cell r="C8">
            <v>39231</v>
          </cell>
          <cell r="D8">
            <v>5105</v>
          </cell>
          <cell r="E8">
            <v>12722</v>
          </cell>
          <cell r="F8">
            <v>0</v>
          </cell>
          <cell r="G8">
            <v>0</v>
          </cell>
        </row>
        <row r="9">
          <cell r="B9">
            <v>117997</v>
          </cell>
          <cell r="C9">
            <v>132033</v>
          </cell>
          <cell r="D9">
            <v>35828</v>
          </cell>
          <cell r="E9">
            <v>40103</v>
          </cell>
          <cell r="F9">
            <v>2957</v>
          </cell>
          <cell r="G9">
            <v>5307</v>
          </cell>
        </row>
        <row r="10">
          <cell r="B10">
            <v>26487</v>
          </cell>
          <cell r="C10">
            <v>41638</v>
          </cell>
          <cell r="D10">
            <v>11287</v>
          </cell>
          <cell r="E10">
            <v>14582</v>
          </cell>
          <cell r="F10">
            <v>8001</v>
          </cell>
          <cell r="G10">
            <v>14978</v>
          </cell>
        </row>
        <row r="11">
          <cell r="B11">
            <v>681</v>
          </cell>
          <cell r="C11">
            <v>666</v>
          </cell>
          <cell r="D11">
            <v>2456</v>
          </cell>
          <cell r="E11">
            <v>2493</v>
          </cell>
          <cell r="F11">
            <v>1365</v>
          </cell>
          <cell r="G11">
            <v>247</v>
          </cell>
        </row>
        <row r="12">
          <cell r="B12">
            <v>8166</v>
          </cell>
          <cell r="C12">
            <v>9407</v>
          </cell>
          <cell r="D12">
            <v>3426</v>
          </cell>
          <cell r="E12">
            <v>3611</v>
          </cell>
          <cell r="F12">
            <v>6955</v>
          </cell>
          <cell r="G12">
            <v>7811</v>
          </cell>
        </row>
        <row r="13">
          <cell r="B13">
            <v>399795</v>
          </cell>
          <cell r="C13">
            <v>499219</v>
          </cell>
          <cell r="D13">
            <v>81354</v>
          </cell>
          <cell r="E13">
            <v>94090</v>
          </cell>
          <cell r="F13">
            <v>26726</v>
          </cell>
          <cell r="G13">
            <v>36212</v>
          </cell>
        </row>
        <row r="14">
          <cell r="B14">
            <v>22837</v>
          </cell>
          <cell r="C14">
            <v>21583</v>
          </cell>
          <cell r="D14">
            <v>9325</v>
          </cell>
          <cell r="E14">
            <v>11103</v>
          </cell>
          <cell r="F14">
            <v>49339</v>
          </cell>
          <cell r="G14">
            <v>46818</v>
          </cell>
        </row>
        <row r="15">
          <cell r="B15">
            <v>84323</v>
          </cell>
          <cell r="C15">
            <v>120075</v>
          </cell>
          <cell r="D15">
            <v>19880</v>
          </cell>
          <cell r="E15">
            <v>24145</v>
          </cell>
          <cell r="F15">
            <v>527</v>
          </cell>
          <cell r="G15">
            <v>880</v>
          </cell>
        </row>
        <row r="16">
          <cell r="B16">
            <v>90087</v>
          </cell>
          <cell r="C16">
            <v>110408</v>
          </cell>
          <cell r="D16">
            <v>58288</v>
          </cell>
          <cell r="E16">
            <v>70119</v>
          </cell>
          <cell r="F16">
            <v>6356</v>
          </cell>
          <cell r="G16">
            <v>23033</v>
          </cell>
        </row>
        <row r="17">
          <cell r="B17">
            <v>122500</v>
          </cell>
          <cell r="C17">
            <v>129095</v>
          </cell>
          <cell r="D17">
            <v>120307</v>
          </cell>
          <cell r="E17">
            <v>119546</v>
          </cell>
          <cell r="F17">
            <v>34848</v>
          </cell>
          <cell r="G17">
            <v>37969</v>
          </cell>
        </row>
        <row r="18">
          <cell r="B18">
            <v>16556</v>
          </cell>
          <cell r="C18">
            <v>17327</v>
          </cell>
          <cell r="D18">
            <v>7265</v>
          </cell>
          <cell r="E18">
            <v>7248</v>
          </cell>
          <cell r="F18">
            <v>5096</v>
          </cell>
          <cell r="G18">
            <v>4811</v>
          </cell>
        </row>
        <row r="19">
          <cell r="B19">
            <v>23969</v>
          </cell>
          <cell r="C19">
            <v>25250</v>
          </cell>
          <cell r="D19">
            <v>11589</v>
          </cell>
          <cell r="E19">
            <v>12316</v>
          </cell>
          <cell r="F19">
            <v>4303</v>
          </cell>
          <cell r="G19">
            <v>4878</v>
          </cell>
        </row>
        <row r="20">
          <cell r="B20">
            <v>142784</v>
          </cell>
          <cell r="C20">
            <v>152713</v>
          </cell>
          <cell r="D20">
            <v>80071</v>
          </cell>
          <cell r="E20">
            <v>81418</v>
          </cell>
          <cell r="F20">
            <v>5340</v>
          </cell>
          <cell r="G20">
            <v>9020</v>
          </cell>
        </row>
        <row r="21">
          <cell r="B21">
            <v>4630</v>
          </cell>
          <cell r="C21">
            <v>4442</v>
          </cell>
          <cell r="D21">
            <v>9355</v>
          </cell>
          <cell r="E21">
            <v>8164</v>
          </cell>
          <cell r="F21">
            <v>2189</v>
          </cell>
          <cell r="G21">
            <v>1523</v>
          </cell>
        </row>
        <row r="23">
          <cell r="B23">
            <v>9273</v>
          </cell>
          <cell r="C23">
            <v>7691</v>
          </cell>
          <cell r="D23">
            <v>5252</v>
          </cell>
          <cell r="E23">
            <v>5683</v>
          </cell>
          <cell r="F23">
            <v>0</v>
          </cell>
          <cell r="G23">
            <v>24</v>
          </cell>
        </row>
        <row r="24">
          <cell r="B24">
            <v>42557</v>
          </cell>
          <cell r="C24">
            <v>57907</v>
          </cell>
          <cell r="D24">
            <v>19127</v>
          </cell>
          <cell r="E24">
            <v>21768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60</v>
          </cell>
          <cell r="D25">
            <v>798</v>
          </cell>
          <cell r="E25">
            <v>398</v>
          </cell>
          <cell r="F25">
            <v>0</v>
          </cell>
          <cell r="G25">
            <v>0</v>
          </cell>
        </row>
        <row r="26">
          <cell r="B26">
            <v>4809</v>
          </cell>
          <cell r="C26">
            <v>3712</v>
          </cell>
          <cell r="D26">
            <v>5789</v>
          </cell>
          <cell r="E26">
            <v>5802</v>
          </cell>
          <cell r="F26">
            <v>2242</v>
          </cell>
          <cell r="G26">
            <v>2652</v>
          </cell>
        </row>
        <row r="27">
          <cell r="B27">
            <v>67458</v>
          </cell>
          <cell r="C27">
            <v>47704</v>
          </cell>
          <cell r="D27">
            <v>11674</v>
          </cell>
          <cell r="E27">
            <v>11741</v>
          </cell>
          <cell r="F27">
            <v>148</v>
          </cell>
          <cell r="G27">
            <v>271</v>
          </cell>
        </row>
        <row r="28">
          <cell r="B28">
            <v>66647</v>
          </cell>
          <cell r="C28">
            <v>73812</v>
          </cell>
          <cell r="D28">
            <v>52051</v>
          </cell>
          <cell r="E28">
            <v>56046</v>
          </cell>
          <cell r="F28">
            <v>20246</v>
          </cell>
          <cell r="G28">
            <v>28919</v>
          </cell>
        </row>
        <row r="29">
          <cell r="B29">
            <v>23744</v>
          </cell>
          <cell r="C29">
            <v>42940</v>
          </cell>
          <cell r="D29">
            <v>9484</v>
          </cell>
          <cell r="E29">
            <v>12204</v>
          </cell>
          <cell r="F29">
            <v>77</v>
          </cell>
          <cell r="G29">
            <v>290</v>
          </cell>
        </row>
        <row r="30">
          <cell r="B30">
            <v>1230011</v>
          </cell>
          <cell r="C30">
            <v>1287578</v>
          </cell>
          <cell r="D30">
            <v>939278</v>
          </cell>
          <cell r="E30">
            <v>1006743</v>
          </cell>
          <cell r="F30">
            <v>88364</v>
          </cell>
          <cell r="G30">
            <v>46644</v>
          </cell>
        </row>
        <row r="31">
          <cell r="B31">
            <v>18323</v>
          </cell>
          <cell r="C31">
            <v>17981</v>
          </cell>
          <cell r="D31">
            <v>21800</v>
          </cell>
          <cell r="E31">
            <v>19452</v>
          </cell>
          <cell r="F31">
            <v>1624</v>
          </cell>
          <cell r="G31">
            <v>1203</v>
          </cell>
        </row>
        <row r="32">
          <cell r="B32">
            <v>20962</v>
          </cell>
          <cell r="C32">
            <v>28061</v>
          </cell>
          <cell r="D32">
            <v>12466</v>
          </cell>
          <cell r="E32">
            <v>12474</v>
          </cell>
          <cell r="F32">
            <v>3</v>
          </cell>
          <cell r="G32">
            <v>4</v>
          </cell>
        </row>
        <row r="33">
          <cell r="B33">
            <v>23833</v>
          </cell>
          <cell r="C33">
            <v>30154</v>
          </cell>
          <cell r="D33">
            <v>23042</v>
          </cell>
          <cell r="E33">
            <v>26883</v>
          </cell>
          <cell r="F33">
            <v>7576</v>
          </cell>
          <cell r="G33">
            <v>10171</v>
          </cell>
        </row>
        <row r="34">
          <cell r="B34">
            <v>11210</v>
          </cell>
          <cell r="C34">
            <v>14084</v>
          </cell>
          <cell r="D34">
            <v>4882</v>
          </cell>
          <cell r="E34">
            <v>4813</v>
          </cell>
          <cell r="F34">
            <v>1990</v>
          </cell>
          <cell r="G34">
            <v>979</v>
          </cell>
        </row>
        <row r="35">
          <cell r="B35">
            <v>140464</v>
          </cell>
          <cell r="C35">
            <v>178523</v>
          </cell>
          <cell r="D35">
            <v>62748</v>
          </cell>
          <cell r="E35">
            <v>64529</v>
          </cell>
          <cell r="F35">
            <v>68316</v>
          </cell>
          <cell r="G35">
            <v>80647</v>
          </cell>
        </row>
        <row r="36">
          <cell r="B36">
            <v>441848</v>
          </cell>
          <cell r="C36">
            <v>507619</v>
          </cell>
          <cell r="D36">
            <v>184838</v>
          </cell>
          <cell r="E36">
            <v>167034</v>
          </cell>
          <cell r="F36">
            <v>30253</v>
          </cell>
          <cell r="G36">
            <v>19032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"/>
    </sheetNames>
    <sheetDataSet>
      <sheetData sheetId="0">
        <row r="2">
          <cell r="B2">
            <v>4408936</v>
          </cell>
          <cell r="C2">
            <v>4886734</v>
          </cell>
        </row>
        <row r="3">
          <cell r="B3">
            <v>2557315</v>
          </cell>
          <cell r="C3">
            <v>2945718</v>
          </cell>
        </row>
        <row r="4">
          <cell r="B4">
            <v>6038361</v>
          </cell>
          <cell r="C4">
            <v>6404881</v>
          </cell>
        </row>
        <row r="5">
          <cell r="B5">
            <v>11286238</v>
          </cell>
          <cell r="C5">
            <v>11690118</v>
          </cell>
        </row>
        <row r="6">
          <cell r="B6">
            <v>1592792</v>
          </cell>
          <cell r="C6">
            <v>1348260</v>
          </cell>
        </row>
        <row r="7">
          <cell r="B7">
            <v>683378</v>
          </cell>
          <cell r="C7">
            <v>498794</v>
          </cell>
        </row>
        <row r="8">
          <cell r="B8">
            <v>67245</v>
          </cell>
          <cell r="C8">
            <v>206213</v>
          </cell>
        </row>
        <row r="9">
          <cell r="B9">
            <v>216650</v>
          </cell>
          <cell r="C9">
            <v>221119</v>
          </cell>
        </row>
        <row r="10">
          <cell r="B10">
            <v>519895</v>
          </cell>
          <cell r="C10">
            <v>568418</v>
          </cell>
        </row>
        <row r="11">
          <cell r="B11">
            <v>9894</v>
          </cell>
          <cell r="C11">
            <v>16622</v>
          </cell>
        </row>
        <row r="12">
          <cell r="B12">
            <v>384108</v>
          </cell>
          <cell r="C12">
            <v>527222</v>
          </cell>
        </row>
        <row r="13">
          <cell r="B13">
            <v>2435841</v>
          </cell>
          <cell r="C13">
            <v>3625632</v>
          </cell>
        </row>
        <row r="14">
          <cell r="B14">
            <v>1086907</v>
          </cell>
          <cell r="C14">
            <v>1897344</v>
          </cell>
        </row>
        <row r="15">
          <cell r="B15">
            <v>368345</v>
          </cell>
          <cell r="C15">
            <v>466535</v>
          </cell>
        </row>
        <row r="16">
          <cell r="B16">
            <v>7751076</v>
          </cell>
          <cell r="C16">
            <v>7295288</v>
          </cell>
        </row>
        <row r="17">
          <cell r="B17">
            <v>9477</v>
          </cell>
          <cell r="C17">
            <v>8315</v>
          </cell>
        </row>
        <row r="19">
          <cell r="B19">
            <v>2398</v>
          </cell>
          <cell r="C19">
            <v>4376</v>
          </cell>
        </row>
        <row r="20">
          <cell r="B20">
            <v>718178</v>
          </cell>
          <cell r="C20">
            <v>607232</v>
          </cell>
        </row>
        <row r="21">
          <cell r="B21">
            <v>1460771</v>
          </cell>
          <cell r="C21">
            <v>1632400</v>
          </cell>
        </row>
        <row r="22">
          <cell r="B22">
            <v>25917</v>
          </cell>
          <cell r="C22">
            <v>29348</v>
          </cell>
        </row>
        <row r="23">
          <cell r="B23">
            <v>142804</v>
          </cell>
          <cell r="C23">
            <v>177079</v>
          </cell>
        </row>
        <row r="24">
          <cell r="B24">
            <v>24744156</v>
          </cell>
          <cell r="C24">
            <v>22105558</v>
          </cell>
        </row>
        <row r="25">
          <cell r="B25">
            <v>120346</v>
          </cell>
          <cell r="C25">
            <v>132959</v>
          </cell>
        </row>
        <row r="26">
          <cell r="B26">
            <v>7154</v>
          </cell>
          <cell r="C26">
            <v>7781</v>
          </cell>
        </row>
        <row r="27">
          <cell r="B27">
            <v>1111910</v>
          </cell>
          <cell r="C27">
            <v>1443126</v>
          </cell>
        </row>
        <row r="28">
          <cell r="B28">
            <v>26071</v>
          </cell>
          <cell r="C28">
            <v>31283</v>
          </cell>
        </row>
        <row r="29">
          <cell r="B29">
            <v>685445</v>
          </cell>
          <cell r="C29">
            <v>556033</v>
          </cell>
        </row>
        <row r="30">
          <cell r="B30">
            <v>2719</v>
          </cell>
          <cell r="C30">
            <v>3193</v>
          </cell>
        </row>
        <row r="31">
          <cell r="B31">
            <v>2539550</v>
          </cell>
          <cell r="C31">
            <v>1879237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zerwy_Dział_II"/>
    </sheetNames>
    <sheetDataSet>
      <sheetData sheetId="0">
        <row r="2">
          <cell r="B2">
            <v>1701605</v>
          </cell>
          <cell r="C2">
            <v>1782400</v>
          </cell>
        </row>
        <row r="3">
          <cell r="B3">
            <v>159441</v>
          </cell>
          <cell r="C3">
            <v>209931</v>
          </cell>
        </row>
        <row r="4">
          <cell r="B4">
            <v>65028</v>
          </cell>
          <cell r="C4">
            <v>63972</v>
          </cell>
        </row>
        <row r="5">
          <cell r="B5">
            <v>154038</v>
          </cell>
          <cell r="C5">
            <v>169097</v>
          </cell>
        </row>
        <row r="6">
          <cell r="B6">
            <v>1952</v>
          </cell>
          <cell r="C6">
            <v>535</v>
          </cell>
        </row>
        <row r="7">
          <cell r="B7">
            <v>99657</v>
          </cell>
          <cell r="C7">
            <v>100666</v>
          </cell>
        </row>
        <row r="8">
          <cell r="B8">
            <v>60559</v>
          </cell>
          <cell r="C8">
            <v>106453</v>
          </cell>
        </row>
        <row r="9">
          <cell r="B9">
            <v>684087</v>
          </cell>
          <cell r="C9">
            <v>842820</v>
          </cell>
        </row>
        <row r="10">
          <cell r="B10">
            <v>112105</v>
          </cell>
          <cell r="C10">
            <v>146416</v>
          </cell>
        </row>
        <row r="11">
          <cell r="B11">
            <v>17594</v>
          </cell>
          <cell r="C11">
            <v>14321</v>
          </cell>
        </row>
        <row r="12">
          <cell r="B12">
            <v>12949</v>
          </cell>
          <cell r="C12">
            <v>14850</v>
          </cell>
        </row>
        <row r="13">
          <cell r="B13">
            <v>1782443</v>
          </cell>
          <cell r="C13">
            <v>2140167</v>
          </cell>
        </row>
        <row r="14">
          <cell r="B14">
            <v>213311</v>
          </cell>
          <cell r="C14">
            <v>305905</v>
          </cell>
        </row>
        <row r="15">
          <cell r="B15">
            <v>342267</v>
          </cell>
          <cell r="C15">
            <v>470953</v>
          </cell>
        </row>
        <row r="16">
          <cell r="B16">
            <v>686404</v>
          </cell>
          <cell r="C16">
            <v>869861</v>
          </cell>
        </row>
        <row r="17">
          <cell r="B17">
            <v>1159634</v>
          </cell>
          <cell r="C17">
            <v>1189019</v>
          </cell>
        </row>
        <row r="18">
          <cell r="B18">
            <v>123601</v>
          </cell>
          <cell r="C18">
            <v>143172</v>
          </cell>
        </row>
        <row r="19">
          <cell r="B19">
            <v>74433</v>
          </cell>
          <cell r="C19">
            <v>84212</v>
          </cell>
        </row>
        <row r="20">
          <cell r="B20">
            <v>848407</v>
          </cell>
          <cell r="C20">
            <v>988356</v>
          </cell>
        </row>
        <row r="21">
          <cell r="B21">
            <v>39353</v>
          </cell>
          <cell r="C21">
            <v>78073</v>
          </cell>
        </row>
        <row r="23">
          <cell r="B23">
            <v>48398</v>
          </cell>
          <cell r="C23">
            <v>49577</v>
          </cell>
        </row>
        <row r="24">
          <cell r="B24">
            <v>373723</v>
          </cell>
          <cell r="C24">
            <v>463994</v>
          </cell>
        </row>
        <row r="25">
          <cell r="B25">
            <v>1108</v>
          </cell>
          <cell r="C25">
            <v>1286</v>
          </cell>
        </row>
        <row r="26">
          <cell r="B26">
            <v>43992</v>
          </cell>
          <cell r="C26">
            <v>41482</v>
          </cell>
        </row>
        <row r="27">
          <cell r="B27">
            <v>275787</v>
          </cell>
          <cell r="C27">
            <v>300624</v>
          </cell>
        </row>
        <row r="28">
          <cell r="B28">
            <v>424378</v>
          </cell>
          <cell r="C28">
            <v>455511</v>
          </cell>
        </row>
        <row r="29">
          <cell r="B29">
            <v>146468</v>
          </cell>
          <cell r="C29">
            <v>182965</v>
          </cell>
        </row>
        <row r="30">
          <cell r="B30">
            <v>12659941</v>
          </cell>
          <cell r="C30">
            <v>12767186</v>
          </cell>
        </row>
        <row r="31">
          <cell r="B31">
            <v>56643</v>
          </cell>
          <cell r="C31">
            <v>46643</v>
          </cell>
        </row>
        <row r="32">
          <cell r="B32">
            <v>102209</v>
          </cell>
          <cell r="C32">
            <v>164176</v>
          </cell>
        </row>
        <row r="33">
          <cell r="B33">
            <v>131620</v>
          </cell>
          <cell r="C33">
            <v>185939</v>
          </cell>
        </row>
        <row r="34">
          <cell r="B34">
            <v>35695</v>
          </cell>
          <cell r="C34">
            <v>40203</v>
          </cell>
        </row>
        <row r="35">
          <cell r="B35">
            <v>771859</v>
          </cell>
          <cell r="C35">
            <v>808964</v>
          </cell>
        </row>
        <row r="36">
          <cell r="B36">
            <v>3356321</v>
          </cell>
          <cell r="C36">
            <v>3438170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netto_dział_II"/>
    </sheetNames>
    <sheetDataSet>
      <sheetData sheetId="0">
        <row r="2">
          <cell r="B2">
            <v>724481</v>
          </cell>
          <cell r="C2">
            <v>830113</v>
          </cell>
        </row>
        <row r="3">
          <cell r="B3">
            <v>48366</v>
          </cell>
          <cell r="C3">
            <v>100703</v>
          </cell>
        </row>
        <row r="4">
          <cell r="B4">
            <v>3486</v>
          </cell>
          <cell r="C4">
            <v>8800</v>
          </cell>
        </row>
        <row r="5">
          <cell r="B5">
            <v>102880</v>
          </cell>
          <cell r="C5">
            <v>108233</v>
          </cell>
        </row>
        <row r="6">
          <cell r="B6">
            <v>6</v>
          </cell>
          <cell r="C6">
            <v>17</v>
          </cell>
        </row>
        <row r="7">
          <cell r="B7">
            <v>9299</v>
          </cell>
          <cell r="C7">
            <v>15602</v>
          </cell>
        </row>
        <row r="8">
          <cell r="B8">
            <v>1399</v>
          </cell>
          <cell r="C8">
            <v>6953</v>
          </cell>
        </row>
        <row r="9">
          <cell r="B9">
            <v>326279</v>
          </cell>
          <cell r="C9">
            <v>429126</v>
          </cell>
        </row>
        <row r="10">
          <cell r="B10">
            <v>38489</v>
          </cell>
          <cell r="C10">
            <v>61041</v>
          </cell>
        </row>
        <row r="11">
          <cell r="B11">
            <v>6245</v>
          </cell>
          <cell r="C11">
            <v>12146</v>
          </cell>
        </row>
        <row r="12">
          <cell r="B12">
            <v>1403</v>
          </cell>
          <cell r="C12">
            <v>1146</v>
          </cell>
        </row>
        <row r="13">
          <cell r="B13">
            <v>896481</v>
          </cell>
          <cell r="C13">
            <v>1136488</v>
          </cell>
        </row>
        <row r="14">
          <cell r="B14">
            <v>17525</v>
          </cell>
          <cell r="C14">
            <v>33904</v>
          </cell>
        </row>
        <row r="15">
          <cell r="B15">
            <v>1772</v>
          </cell>
          <cell r="C15">
            <v>8720</v>
          </cell>
        </row>
        <row r="16">
          <cell r="B16">
            <v>299738</v>
          </cell>
          <cell r="C16">
            <v>420886</v>
          </cell>
        </row>
        <row r="17">
          <cell r="B17">
            <v>420265</v>
          </cell>
          <cell r="C17">
            <v>441418</v>
          </cell>
        </row>
        <row r="18">
          <cell r="B18">
            <v>36140</v>
          </cell>
          <cell r="C18">
            <v>21145</v>
          </cell>
        </row>
        <row r="19">
          <cell r="B19">
            <v>14245</v>
          </cell>
          <cell r="C19">
            <v>21890</v>
          </cell>
        </row>
        <row r="20">
          <cell r="B20">
            <v>304040</v>
          </cell>
          <cell r="C20">
            <v>370850</v>
          </cell>
        </row>
        <row r="21">
          <cell r="B21">
            <v>8231</v>
          </cell>
          <cell r="C21">
            <v>15336</v>
          </cell>
        </row>
        <row r="23">
          <cell r="B23">
            <v>40779</v>
          </cell>
          <cell r="C23">
            <v>37770</v>
          </cell>
        </row>
        <row r="24">
          <cell r="B24">
            <v>199338</v>
          </cell>
          <cell r="C24">
            <v>282378</v>
          </cell>
        </row>
        <row r="25">
          <cell r="B25">
            <v>570</v>
          </cell>
          <cell r="C25">
            <v>188</v>
          </cell>
        </row>
        <row r="26">
          <cell r="B26">
            <v>11611</v>
          </cell>
          <cell r="C26">
            <v>9783</v>
          </cell>
        </row>
        <row r="27">
          <cell r="B27">
            <v>218897</v>
          </cell>
          <cell r="C27">
            <v>194892</v>
          </cell>
        </row>
        <row r="28">
          <cell r="B28">
            <v>194028</v>
          </cell>
          <cell r="C28">
            <v>206495</v>
          </cell>
        </row>
        <row r="29">
          <cell r="B29">
            <v>75581</v>
          </cell>
          <cell r="C29">
            <v>177532</v>
          </cell>
        </row>
        <row r="30">
          <cell r="B30">
            <v>5063091</v>
          </cell>
          <cell r="C30">
            <v>5465575</v>
          </cell>
        </row>
        <row r="31">
          <cell r="B31">
            <v>59929</v>
          </cell>
          <cell r="C31">
            <v>40125</v>
          </cell>
        </row>
        <row r="32">
          <cell r="B32">
            <v>5088</v>
          </cell>
          <cell r="C32">
            <v>-2369</v>
          </cell>
        </row>
        <row r="33">
          <cell r="B33">
            <v>85369</v>
          </cell>
          <cell r="C33">
            <v>135675</v>
          </cell>
        </row>
        <row r="34">
          <cell r="B34">
            <v>19523</v>
          </cell>
          <cell r="C34">
            <v>14708</v>
          </cell>
        </row>
        <row r="35">
          <cell r="B35">
            <v>231593</v>
          </cell>
          <cell r="C35">
            <v>304914</v>
          </cell>
        </row>
        <row r="36">
          <cell r="B36">
            <v>984236</v>
          </cell>
          <cell r="C36">
            <v>1336751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0">
          <cell r="B30">
            <v>11195821</v>
          </cell>
          <cell r="C30">
            <v>21715962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171971</v>
          </cell>
          <cell r="C24">
            <v>167399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6">
          <cell r="B26">
            <v>6695879</v>
          </cell>
          <cell r="C26">
            <v>4376419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24">
          <cell r="B24">
            <v>55536</v>
          </cell>
          <cell r="C24">
            <v>61199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Odszkodowania_Brutto_Dział_I_gr"/>
    </sheetNames>
    <sheetDataSet>
      <sheetData sheetId="0">
        <row r="31">
          <cell r="B31">
            <v>1193230</v>
          </cell>
          <cell r="C31">
            <v>1366932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7"/>
  <sheetViews>
    <sheetView zoomScale="75" zoomScaleNormal="75" workbookViewId="0" topLeftCell="A1">
      <selection activeCell="H70" sqref="H70"/>
    </sheetView>
  </sheetViews>
  <sheetFormatPr defaultColWidth="9.140625" defaultRowHeight="12.75"/>
  <cols>
    <col min="1" max="1" width="5.8515625" style="0" customWidth="1"/>
    <col min="2" max="2" width="75.00390625" style="0" customWidth="1"/>
    <col min="3" max="3" width="15.00390625" style="0" customWidth="1"/>
    <col min="4" max="5" width="15.28125" style="0" customWidth="1"/>
    <col min="6" max="6" width="13.57421875" style="0" customWidth="1"/>
    <col min="7" max="7" width="12.57421875" style="0" customWidth="1"/>
    <col min="8" max="8" width="11.57421875" style="0" bestFit="1" customWidth="1"/>
    <col min="9" max="9" width="14.00390625" style="0" customWidth="1"/>
  </cols>
  <sheetData>
    <row r="2" spans="1:4" ht="13.5" thickBot="1">
      <c r="A2" s="595" t="s">
        <v>263</v>
      </c>
      <c r="B2" s="595"/>
      <c r="C2" s="595"/>
      <c r="D2" s="595"/>
    </row>
    <row r="3" spans="1:6" ht="13.5" thickBot="1">
      <c r="A3" s="34"/>
      <c r="B3" s="541"/>
      <c r="C3" s="597" t="s">
        <v>264</v>
      </c>
      <c r="D3" s="598"/>
      <c r="E3" s="597" t="s">
        <v>265</v>
      </c>
      <c r="F3" s="598"/>
    </row>
    <row r="4" spans="1:6" ht="13.5" thickBot="1">
      <c r="A4" s="327" t="s">
        <v>3</v>
      </c>
      <c r="B4" s="542" t="s">
        <v>261</v>
      </c>
      <c r="C4" s="543">
        <v>2008</v>
      </c>
      <c r="D4" s="37">
        <v>2009</v>
      </c>
      <c r="E4" s="545">
        <v>2008</v>
      </c>
      <c r="F4" s="30">
        <v>2009</v>
      </c>
    </row>
    <row r="5" spans="1:6" ht="12.75">
      <c r="A5" s="335" t="s">
        <v>7</v>
      </c>
      <c r="B5" s="329" t="s">
        <v>314</v>
      </c>
      <c r="C5" s="187">
        <v>2541520</v>
      </c>
      <c r="D5" s="187">
        <v>2916701</v>
      </c>
      <c r="E5" s="187">
        <v>6400926</v>
      </c>
      <c r="F5" s="187">
        <v>6872749</v>
      </c>
    </row>
    <row r="6" spans="1:6" ht="12.75">
      <c r="A6" s="335" t="s">
        <v>8</v>
      </c>
      <c r="B6" s="540" t="s">
        <v>322</v>
      </c>
      <c r="C6" s="189">
        <v>41</v>
      </c>
      <c r="D6" s="189">
        <v>15</v>
      </c>
      <c r="E6" s="189">
        <v>0</v>
      </c>
      <c r="F6" s="189">
        <v>0</v>
      </c>
    </row>
    <row r="7" spans="1:6" ht="12.75">
      <c r="A7" s="335" t="s">
        <v>9</v>
      </c>
      <c r="B7" s="540" t="s">
        <v>323</v>
      </c>
      <c r="C7" s="189">
        <v>14</v>
      </c>
      <c r="D7" s="189">
        <v>0</v>
      </c>
      <c r="E7" s="189">
        <v>0</v>
      </c>
      <c r="F7" s="189">
        <v>0</v>
      </c>
    </row>
    <row r="8" spans="1:6" ht="12.75">
      <c r="A8" s="335" t="s">
        <v>12</v>
      </c>
      <c r="B8" s="540" t="s">
        <v>324</v>
      </c>
      <c r="C8" s="189">
        <v>12485</v>
      </c>
      <c r="D8" s="189">
        <v>497</v>
      </c>
      <c r="E8" s="189">
        <v>62612</v>
      </c>
      <c r="F8" s="189">
        <v>69657</v>
      </c>
    </row>
    <row r="9" spans="1:6" ht="12.75">
      <c r="A9" s="335" t="s">
        <v>13</v>
      </c>
      <c r="B9" s="329" t="s">
        <v>315</v>
      </c>
      <c r="C9" s="189">
        <v>3334078</v>
      </c>
      <c r="D9" s="189">
        <v>3278425</v>
      </c>
      <c r="E9" s="189">
        <v>819555</v>
      </c>
      <c r="F9" s="189">
        <v>847723</v>
      </c>
    </row>
    <row r="10" spans="1:6" ht="12.75">
      <c r="A10" s="335" t="s">
        <v>14</v>
      </c>
      <c r="B10" s="329" t="s">
        <v>325</v>
      </c>
      <c r="C10" s="189">
        <v>5568731</v>
      </c>
      <c r="D10" s="189">
        <v>3858125</v>
      </c>
      <c r="E10" s="189">
        <v>11749329</v>
      </c>
      <c r="F10" s="189">
        <v>6006528</v>
      </c>
    </row>
    <row r="11" spans="1:6" ht="12.75">
      <c r="A11" s="335" t="s">
        <v>15</v>
      </c>
      <c r="B11" s="329" t="s">
        <v>316</v>
      </c>
      <c r="C11" s="189">
        <v>85893</v>
      </c>
      <c r="D11" s="189">
        <v>1214</v>
      </c>
      <c r="E11" s="189">
        <v>49947</v>
      </c>
      <c r="F11" s="189">
        <v>58431</v>
      </c>
    </row>
    <row r="12" spans="1:6" ht="12.75">
      <c r="A12" s="335" t="s">
        <v>16</v>
      </c>
      <c r="B12" s="329" t="s">
        <v>317</v>
      </c>
      <c r="C12" s="189">
        <v>3286855</v>
      </c>
      <c r="D12" s="189">
        <v>3032556</v>
      </c>
      <c r="E12" s="189">
        <v>2632518</v>
      </c>
      <c r="F12" s="189">
        <v>1489509</v>
      </c>
    </row>
    <row r="13" spans="1:6" ht="12.75">
      <c r="A13" s="335" t="s">
        <v>17</v>
      </c>
      <c r="B13" s="329" t="s">
        <v>318</v>
      </c>
      <c r="C13" s="189">
        <v>394160</v>
      </c>
      <c r="D13" s="189">
        <v>45213</v>
      </c>
      <c r="E13" s="189">
        <v>252722</v>
      </c>
      <c r="F13" s="189">
        <v>260345</v>
      </c>
    </row>
    <row r="14" spans="1:6" ht="12.75">
      <c r="A14" s="335" t="s">
        <v>18</v>
      </c>
      <c r="B14" s="329" t="s">
        <v>320</v>
      </c>
      <c r="C14" s="189">
        <v>20172</v>
      </c>
      <c r="D14" s="189">
        <v>18580</v>
      </c>
      <c r="E14" s="189">
        <v>88864</v>
      </c>
      <c r="F14" s="189">
        <v>83966</v>
      </c>
    </row>
    <row r="15" spans="1:6" ht="12.75">
      <c r="A15" s="335" t="s">
        <v>19</v>
      </c>
      <c r="B15" s="329" t="s">
        <v>321</v>
      </c>
      <c r="C15" s="189">
        <v>23202</v>
      </c>
      <c r="D15" s="189">
        <v>20927</v>
      </c>
      <c r="E15" s="189">
        <v>476209</v>
      </c>
      <c r="F15" s="189">
        <v>421418</v>
      </c>
    </row>
    <row r="16" spans="1:6" ht="13.5" thickBot="1">
      <c r="A16" s="335" t="s">
        <v>20</v>
      </c>
      <c r="B16" s="329" t="s">
        <v>266</v>
      </c>
      <c r="C16" s="367">
        <v>1163969</v>
      </c>
      <c r="D16" s="189">
        <v>71805</v>
      </c>
      <c r="E16" s="189">
        <v>20815</v>
      </c>
      <c r="F16" s="189">
        <v>923787</v>
      </c>
    </row>
    <row r="17" spans="1:7" ht="13.5" thickBot="1">
      <c r="A17" s="362" t="s">
        <v>21</v>
      </c>
      <c r="B17" s="331" t="s">
        <v>2</v>
      </c>
      <c r="C17" s="544">
        <v>16431120</v>
      </c>
      <c r="D17" s="544">
        <v>13244058</v>
      </c>
      <c r="E17" s="544">
        <v>22553497</v>
      </c>
      <c r="F17" s="279">
        <v>17034113</v>
      </c>
      <c r="G17" s="4"/>
    </row>
    <row r="18" spans="1:8" ht="12.75">
      <c r="A18" s="68"/>
      <c r="B18" s="68"/>
      <c r="C18" s="68"/>
      <c r="D18" s="68"/>
      <c r="E18" s="4"/>
      <c r="F18" s="4"/>
      <c r="G18" s="4"/>
      <c r="H18" s="4"/>
    </row>
    <row r="19" spans="1:7" ht="12.75">
      <c r="A19" s="68"/>
      <c r="B19" s="68"/>
      <c r="C19" s="68"/>
      <c r="D19" s="68"/>
      <c r="E19" s="4"/>
      <c r="F19" s="4"/>
      <c r="G19" s="4"/>
    </row>
    <row r="20" spans="1:7" ht="12.75">
      <c r="A20" s="68"/>
      <c r="B20" s="68"/>
      <c r="C20" s="68"/>
      <c r="D20" s="68"/>
      <c r="E20" s="4"/>
      <c r="F20" s="4"/>
      <c r="G20" s="4"/>
    </row>
    <row r="21" spans="2:6" ht="12.75">
      <c r="B21" s="369"/>
      <c r="D21" s="4"/>
      <c r="E21" s="4"/>
      <c r="F21" s="4"/>
    </row>
    <row r="22" spans="5:6" ht="12.75">
      <c r="E22" s="4"/>
      <c r="F22" s="4"/>
    </row>
    <row r="23" spans="1:6" ht="13.5" thickBot="1">
      <c r="A23" s="596" t="s">
        <v>267</v>
      </c>
      <c r="B23" s="596"/>
      <c r="C23" s="596"/>
      <c r="D23" s="35"/>
      <c r="E23" s="4"/>
      <c r="F23" s="4"/>
    </row>
    <row r="24" spans="1:7" ht="13.5" thickBot="1">
      <c r="A24" s="48"/>
      <c r="B24" s="332"/>
      <c r="C24" s="599" t="s">
        <v>268</v>
      </c>
      <c r="D24" s="600"/>
      <c r="E24" s="4"/>
      <c r="F24" s="4"/>
      <c r="G24" s="4"/>
    </row>
    <row r="25" spans="1:6" ht="13.5" thickBot="1">
      <c r="A25" s="327" t="s">
        <v>3</v>
      </c>
      <c r="B25" s="330" t="s">
        <v>269</v>
      </c>
      <c r="C25" s="385">
        <v>2008</v>
      </c>
      <c r="D25" s="386">
        <v>2009</v>
      </c>
      <c r="E25" s="4"/>
      <c r="F25" s="4"/>
    </row>
    <row r="26" spans="1:6" ht="12.75">
      <c r="A26" s="328" t="s">
        <v>7</v>
      </c>
      <c r="B26" s="370" t="s">
        <v>270</v>
      </c>
      <c r="C26" s="186">
        <v>733</v>
      </c>
      <c r="D26" s="187">
        <v>543</v>
      </c>
      <c r="E26" s="4"/>
      <c r="F26" s="4"/>
    </row>
    <row r="27" spans="1:4" ht="12.75">
      <c r="A27" s="328" t="s">
        <v>8</v>
      </c>
      <c r="B27" s="370" t="s">
        <v>271</v>
      </c>
      <c r="C27" s="188">
        <v>9</v>
      </c>
      <c r="D27" s="189">
        <v>3</v>
      </c>
    </row>
    <row r="28" spans="1:4" ht="12.75">
      <c r="A28" s="328" t="s">
        <v>9</v>
      </c>
      <c r="B28" s="370" t="s">
        <v>272</v>
      </c>
      <c r="C28" s="188">
        <v>62</v>
      </c>
      <c r="D28" s="189">
        <v>29</v>
      </c>
    </row>
    <row r="29" spans="1:4" ht="12.75">
      <c r="A29" s="328" t="s">
        <v>12</v>
      </c>
      <c r="B29" s="370" t="s">
        <v>273</v>
      </c>
      <c r="C29" s="188">
        <v>6504</v>
      </c>
      <c r="D29" s="189">
        <v>6180</v>
      </c>
    </row>
    <row r="30" spans="1:4" ht="12.75">
      <c r="A30" s="328" t="s">
        <v>262</v>
      </c>
      <c r="B30" s="229" t="s">
        <v>274</v>
      </c>
      <c r="C30" s="188">
        <v>29</v>
      </c>
      <c r="D30" s="189">
        <v>4</v>
      </c>
    </row>
    <row r="31" spans="1:4" ht="13.5" thickBot="1">
      <c r="A31" s="327" t="s">
        <v>13</v>
      </c>
      <c r="B31" s="326" t="s">
        <v>275</v>
      </c>
      <c r="C31" s="366">
        <v>18993</v>
      </c>
      <c r="D31" s="367">
        <v>14809</v>
      </c>
    </row>
    <row r="35" spans="1:4" ht="13.5" thickBot="1">
      <c r="A35" s="595" t="s">
        <v>276</v>
      </c>
      <c r="B35" s="595"/>
      <c r="C35" s="595"/>
      <c r="D35" s="595"/>
    </row>
    <row r="36" spans="1:4" ht="13.5" thickBot="1">
      <c r="A36" s="34"/>
      <c r="B36" s="34"/>
      <c r="C36" s="599" t="s">
        <v>277</v>
      </c>
      <c r="D36" s="600"/>
    </row>
    <row r="37" spans="1:4" ht="13.5" thickBot="1">
      <c r="A37" s="327" t="s">
        <v>3</v>
      </c>
      <c r="B37" s="333" t="s">
        <v>261</v>
      </c>
      <c r="C37" s="385">
        <v>2008</v>
      </c>
      <c r="D37" s="386">
        <v>2009</v>
      </c>
    </row>
    <row r="38" spans="1:4" ht="12.75">
      <c r="A38" s="335" t="s">
        <v>7</v>
      </c>
      <c r="B38" s="329" t="s">
        <v>314</v>
      </c>
      <c r="C38" s="187">
        <v>4208461</v>
      </c>
      <c r="D38" s="364">
        <v>3477692</v>
      </c>
    </row>
    <row r="39" spans="1:4" ht="12.75">
      <c r="A39" s="335" t="s">
        <v>8</v>
      </c>
      <c r="B39" s="540" t="s">
        <v>322</v>
      </c>
      <c r="C39" s="189">
        <v>52504</v>
      </c>
      <c r="D39" s="365">
        <v>81622</v>
      </c>
    </row>
    <row r="40" spans="1:4" ht="12.75">
      <c r="A40" s="335" t="s">
        <v>9</v>
      </c>
      <c r="B40" s="540" t="s">
        <v>323</v>
      </c>
      <c r="C40" s="189">
        <v>68958</v>
      </c>
      <c r="D40" s="365">
        <v>8126</v>
      </c>
    </row>
    <row r="41" spans="1:4" ht="12.75">
      <c r="A41" s="335" t="s">
        <v>12</v>
      </c>
      <c r="B41" s="540" t="s">
        <v>324</v>
      </c>
      <c r="C41" s="189">
        <v>364476</v>
      </c>
      <c r="D41" s="365">
        <v>606088</v>
      </c>
    </row>
    <row r="42" spans="1:4" ht="12.75">
      <c r="A42" s="335" t="s">
        <v>13</v>
      </c>
      <c r="B42" s="329" t="s">
        <v>315</v>
      </c>
      <c r="C42" s="189">
        <v>8540074</v>
      </c>
      <c r="D42" s="365">
        <v>8675965</v>
      </c>
    </row>
    <row r="43" spans="1:4" ht="12.75">
      <c r="A43" s="335" t="s">
        <v>14</v>
      </c>
      <c r="B43" s="329" t="s">
        <v>325</v>
      </c>
      <c r="C43" s="189">
        <v>422709</v>
      </c>
      <c r="D43" s="365">
        <v>728717</v>
      </c>
    </row>
    <row r="44" spans="1:4" ht="12.75">
      <c r="A44" s="335" t="s">
        <v>15</v>
      </c>
      <c r="B44" s="329" t="s">
        <v>316</v>
      </c>
      <c r="C44" s="189">
        <v>127857</v>
      </c>
      <c r="D44" s="365">
        <v>529006</v>
      </c>
    </row>
    <row r="45" spans="1:4" ht="12.75">
      <c r="A45" s="335" t="s">
        <v>16</v>
      </c>
      <c r="B45" s="329" t="s">
        <v>317</v>
      </c>
      <c r="C45" s="189">
        <v>2573259</v>
      </c>
      <c r="D45" s="365">
        <v>2207474</v>
      </c>
    </row>
    <row r="46" spans="1:4" ht="12.75">
      <c r="A46" s="335" t="s">
        <v>17</v>
      </c>
      <c r="B46" s="329" t="s">
        <v>318</v>
      </c>
      <c r="C46" s="189">
        <v>344122</v>
      </c>
      <c r="D46" s="365">
        <v>440538</v>
      </c>
    </row>
    <row r="47" spans="1:4" ht="12.75">
      <c r="A47" s="335" t="s">
        <v>18</v>
      </c>
      <c r="B47" s="329" t="s">
        <v>319</v>
      </c>
      <c r="C47" s="189">
        <v>346076</v>
      </c>
      <c r="D47" s="365">
        <v>365036</v>
      </c>
    </row>
    <row r="48" spans="1:7" ht="12.75">
      <c r="A48" s="335" t="s">
        <v>19</v>
      </c>
      <c r="B48" s="329" t="s">
        <v>320</v>
      </c>
      <c r="C48" s="189">
        <v>501212</v>
      </c>
      <c r="D48" s="365">
        <v>715264</v>
      </c>
      <c r="E48" s="31"/>
      <c r="F48" s="337"/>
      <c r="G48" s="337"/>
    </row>
    <row r="49" spans="1:7" ht="12.75">
      <c r="A49" s="335" t="s">
        <v>20</v>
      </c>
      <c r="B49" s="329" t="s">
        <v>321</v>
      </c>
      <c r="C49" s="189">
        <v>2409027</v>
      </c>
      <c r="D49" s="365">
        <v>2739949</v>
      </c>
      <c r="E49" s="31"/>
      <c r="F49" s="31"/>
      <c r="G49" s="31"/>
    </row>
    <row r="50" spans="1:7" ht="13.5" thickBot="1">
      <c r="A50" s="335" t="s">
        <v>21</v>
      </c>
      <c r="B50" s="329" t="s">
        <v>266</v>
      </c>
      <c r="C50" s="367">
        <v>166325</v>
      </c>
      <c r="D50" s="368">
        <v>315036</v>
      </c>
      <c r="F50" s="4"/>
      <c r="G50" s="4"/>
    </row>
    <row r="51" spans="1:4" ht="13.5" thickBot="1">
      <c r="A51" s="336" t="s">
        <v>22</v>
      </c>
      <c r="B51" s="331" t="s">
        <v>2</v>
      </c>
      <c r="C51" s="371">
        <v>20125060</v>
      </c>
      <c r="D51" s="371">
        <v>20890513</v>
      </c>
    </row>
    <row r="52" spans="6:7" ht="12.75">
      <c r="F52" s="4"/>
      <c r="G52" s="4"/>
    </row>
    <row r="53" spans="2:6" ht="12.75">
      <c r="B53" s="51"/>
      <c r="C53" s="4"/>
      <c r="D53" s="4"/>
      <c r="E53" s="15"/>
      <c r="F53" s="15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1:4" ht="13.5" thickBot="1">
      <c r="A57" s="596" t="s">
        <v>313</v>
      </c>
      <c r="B57" s="596"/>
      <c r="C57" s="596"/>
      <c r="D57" s="35"/>
    </row>
    <row r="58" spans="1:4" ht="13.5" thickBot="1">
      <c r="A58" s="48"/>
      <c r="B58" s="52"/>
      <c r="C58" s="599" t="s">
        <v>268</v>
      </c>
      <c r="D58" s="600"/>
    </row>
    <row r="59" spans="1:4" ht="13.5" thickBot="1">
      <c r="A59" s="327" t="s">
        <v>3</v>
      </c>
      <c r="B59" s="330" t="s">
        <v>269</v>
      </c>
      <c r="C59" s="385">
        <v>2008</v>
      </c>
      <c r="D59" s="386">
        <v>2009</v>
      </c>
    </row>
    <row r="60" spans="1:4" ht="12.75">
      <c r="A60" s="328" t="s">
        <v>7</v>
      </c>
      <c r="B60" s="370" t="s">
        <v>270</v>
      </c>
      <c r="C60" s="187">
        <v>1997</v>
      </c>
      <c r="D60" s="187">
        <v>1919</v>
      </c>
    </row>
    <row r="61" spans="1:4" ht="12.75">
      <c r="A61" s="328" t="s">
        <v>8</v>
      </c>
      <c r="B61" s="370" t="s">
        <v>271</v>
      </c>
      <c r="C61" s="189">
        <v>14</v>
      </c>
      <c r="D61" s="189">
        <v>9</v>
      </c>
    </row>
    <row r="62" spans="1:4" ht="12.75">
      <c r="A62" s="328" t="s">
        <v>9</v>
      </c>
      <c r="B62" s="370" t="s">
        <v>272</v>
      </c>
      <c r="C62" s="189">
        <v>38</v>
      </c>
      <c r="D62" s="189">
        <v>33</v>
      </c>
    </row>
    <row r="63" spans="1:4" ht="12.75">
      <c r="A63" s="328" t="s">
        <v>12</v>
      </c>
      <c r="B63" s="370" t="s">
        <v>273</v>
      </c>
      <c r="C63" s="189">
        <v>20266</v>
      </c>
      <c r="D63" s="189">
        <v>20413</v>
      </c>
    </row>
    <row r="64" spans="1:4" ht="12.75">
      <c r="A64" s="328" t="s">
        <v>262</v>
      </c>
      <c r="B64" s="229" t="s">
        <v>278</v>
      </c>
      <c r="C64" s="189">
        <v>277</v>
      </c>
      <c r="D64" s="189">
        <v>218</v>
      </c>
    </row>
    <row r="65" spans="1:4" ht="13.5" thickBot="1">
      <c r="A65" s="327" t="s">
        <v>13</v>
      </c>
      <c r="B65" s="326" t="s">
        <v>275</v>
      </c>
      <c r="C65" s="367">
        <v>38113</v>
      </c>
      <c r="D65" s="367">
        <v>42244</v>
      </c>
    </row>
    <row r="67" ht="12.75">
      <c r="B67" s="51"/>
    </row>
  </sheetData>
  <mergeCells count="9">
    <mergeCell ref="A2:D2"/>
    <mergeCell ref="A57:C57"/>
    <mergeCell ref="E3:F3"/>
    <mergeCell ref="C58:D58"/>
    <mergeCell ref="A23:C23"/>
    <mergeCell ref="C24:D24"/>
    <mergeCell ref="A35:D35"/>
    <mergeCell ref="C36:D36"/>
    <mergeCell ref="C3:D3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zoomScale="75" zoomScaleNormal="75" workbookViewId="0" topLeftCell="A1">
      <selection activeCell="J31" sqref="J31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602" t="s">
        <v>260</v>
      </c>
      <c r="B1" s="602"/>
      <c r="C1" s="602"/>
      <c r="D1" s="602"/>
      <c r="E1" s="602"/>
    </row>
    <row r="2" spans="1:5" ht="19.5" customHeight="1" thickBot="1">
      <c r="A2" s="191"/>
      <c r="B2" s="191"/>
      <c r="C2" s="191"/>
      <c r="D2" s="191"/>
      <c r="E2" s="191"/>
    </row>
    <row r="3" spans="1:5" ht="19.5" customHeight="1" thickBot="1">
      <c r="A3" s="144" t="s">
        <v>3</v>
      </c>
      <c r="B3" s="144" t="s">
        <v>4</v>
      </c>
      <c r="C3" s="145" t="s">
        <v>2</v>
      </c>
      <c r="D3" s="146"/>
      <c r="E3" s="147" t="s">
        <v>6</v>
      </c>
    </row>
    <row r="4" spans="1:5" ht="19.5" customHeight="1" thickBot="1">
      <c r="A4" s="148"/>
      <c r="B4" s="37"/>
      <c r="C4" s="386">
        <v>2008</v>
      </c>
      <c r="D4" s="386">
        <v>2009</v>
      </c>
      <c r="E4" s="486" t="s">
        <v>330</v>
      </c>
    </row>
    <row r="5" spans="1:5" ht="19.5" customHeight="1">
      <c r="A5" s="150" t="s">
        <v>7</v>
      </c>
      <c r="B5" s="39" t="s">
        <v>0</v>
      </c>
      <c r="C5" s="41">
        <v>1.8213306239430227</v>
      </c>
      <c r="D5" s="278">
        <v>2.3520845804725306</v>
      </c>
      <c r="E5" s="41">
        <v>1.291409999674014</v>
      </c>
    </row>
    <row r="6" spans="1:5" ht="19.5" customHeight="1" thickBot="1">
      <c r="A6" s="151" t="s">
        <v>8</v>
      </c>
      <c r="B6" s="42" t="s">
        <v>1</v>
      </c>
      <c r="C6" s="282">
        <v>1.3639554213449696</v>
      </c>
      <c r="D6" s="283">
        <v>1.4061611933949822</v>
      </c>
      <c r="E6" s="58">
        <v>1.0309436594404195</v>
      </c>
    </row>
    <row r="7" spans="1:5" ht="19.5" customHeight="1" thickBot="1">
      <c r="A7" s="152" t="s">
        <v>9</v>
      </c>
      <c r="B7" s="44" t="s">
        <v>2</v>
      </c>
      <c r="C7" s="284">
        <v>1.654058891621383</v>
      </c>
      <c r="D7" s="284">
        <v>1.9520673609888077</v>
      </c>
      <c r="E7" s="58">
        <v>1.1801679921295327</v>
      </c>
    </row>
    <row r="8" ht="19.5" customHeight="1"/>
    <row r="9" ht="19.5" customHeight="1">
      <c r="A9" s="31"/>
    </row>
    <row r="10" spans="1:5" ht="19.5" customHeight="1">
      <c r="A10" s="602" t="s">
        <v>280</v>
      </c>
      <c r="B10" s="602"/>
      <c r="C10" s="602"/>
      <c r="D10" s="602"/>
      <c r="E10" s="602"/>
    </row>
    <row r="11" spans="1:5" ht="19.5" customHeight="1" thickBot="1">
      <c r="A11" s="191"/>
      <c r="B11" s="191"/>
      <c r="C11" s="191"/>
      <c r="D11" s="191"/>
      <c r="E11" s="191"/>
    </row>
    <row r="12" spans="1:5" ht="19.5" customHeight="1" thickBot="1">
      <c r="A12" s="144" t="s">
        <v>3</v>
      </c>
      <c r="B12" s="144" t="s">
        <v>148</v>
      </c>
      <c r="C12" s="145" t="s">
        <v>2</v>
      </c>
      <c r="D12" s="146"/>
      <c r="E12" s="147" t="s">
        <v>6</v>
      </c>
    </row>
    <row r="13" spans="1:5" ht="19.5" customHeight="1" thickBot="1">
      <c r="A13" s="148"/>
      <c r="B13" s="157"/>
      <c r="C13" s="386">
        <v>2008</v>
      </c>
      <c r="D13" s="386">
        <v>2009</v>
      </c>
      <c r="E13" s="486" t="s">
        <v>330</v>
      </c>
    </row>
    <row r="14" spans="1:5" ht="19.5" customHeight="1">
      <c r="A14" s="407" t="s">
        <v>7</v>
      </c>
      <c r="B14" s="514" t="s">
        <v>281</v>
      </c>
      <c r="C14" s="190">
        <v>4.8215655825550625</v>
      </c>
      <c r="D14" s="141">
        <v>7.637837094369231</v>
      </c>
      <c r="E14" s="158">
        <v>1.58409897440859</v>
      </c>
    </row>
    <row r="15" spans="1:5" ht="19.5" customHeight="1">
      <c r="A15" s="409" t="s">
        <v>8</v>
      </c>
      <c r="B15" s="515" t="s">
        <v>217</v>
      </c>
      <c r="C15" s="205">
        <v>1.6946410348163758</v>
      </c>
      <c r="D15" s="19">
        <v>1.5874849373891187</v>
      </c>
      <c r="E15" s="139">
        <v>0.936767672193853</v>
      </c>
    </row>
    <row r="16" spans="1:5" ht="19.5" customHeight="1">
      <c r="A16" s="409" t="s">
        <v>9</v>
      </c>
      <c r="B16" s="515" t="s">
        <v>55</v>
      </c>
      <c r="C16" s="205">
        <v>3.4819730154574673</v>
      </c>
      <c r="D16" s="19">
        <v>4.098163886091322</v>
      </c>
      <c r="E16" s="139">
        <v>1.1769660097589523</v>
      </c>
    </row>
    <row r="17" spans="1:5" ht="19.5" customHeight="1">
      <c r="A17" s="409" t="s">
        <v>12</v>
      </c>
      <c r="B17" s="515" t="s">
        <v>327</v>
      </c>
      <c r="C17" s="205">
        <v>2.8258441862473975</v>
      </c>
      <c r="D17" s="19">
        <v>7.016645909048621</v>
      </c>
      <c r="E17" s="139">
        <v>2.483026468053935</v>
      </c>
    </row>
    <row r="18" spans="1:5" ht="19.5" customHeight="1">
      <c r="A18" s="409" t="s">
        <v>13</v>
      </c>
      <c r="B18" s="515" t="s">
        <v>299</v>
      </c>
      <c r="C18" s="205">
        <v>0.9924617886584127</v>
      </c>
      <c r="D18" s="19">
        <v>2.1629816438698994</v>
      </c>
      <c r="E18" s="139">
        <v>2.1794105008251945</v>
      </c>
    </row>
    <row r="19" spans="1:5" ht="19.5" customHeight="1">
      <c r="A19" s="409" t="s">
        <v>14</v>
      </c>
      <c r="B19" s="515" t="s">
        <v>282</v>
      </c>
      <c r="C19" s="205">
        <v>0.692598937423961</v>
      </c>
      <c r="D19" s="19">
        <v>1.2119555403915836</v>
      </c>
      <c r="E19" s="139">
        <v>1.749866300545172</v>
      </c>
    </row>
    <row r="20" spans="1:5" ht="19.5" customHeight="1">
      <c r="A20" s="409" t="s">
        <v>15</v>
      </c>
      <c r="B20" s="515" t="s">
        <v>328</v>
      </c>
      <c r="C20" s="205">
        <v>1.1395005835173295</v>
      </c>
      <c r="D20" s="19">
        <v>1.213791452961589</v>
      </c>
      <c r="E20" s="139">
        <v>1.065195990698788</v>
      </c>
    </row>
    <row r="21" spans="1:5" ht="19.5" customHeight="1">
      <c r="A21" s="409" t="s">
        <v>16</v>
      </c>
      <c r="B21" s="515" t="s">
        <v>71</v>
      </c>
      <c r="C21" s="205">
        <v>0.47919484043406996</v>
      </c>
      <c r="D21" s="19">
        <v>0.5711815473997078</v>
      </c>
      <c r="E21" s="139">
        <v>1.1919609712039332</v>
      </c>
    </row>
    <row r="22" spans="1:5" ht="19.5" customHeight="1">
      <c r="A22" s="409" t="s">
        <v>17</v>
      </c>
      <c r="B22" s="515" t="s">
        <v>56</v>
      </c>
      <c r="C22" s="205">
        <v>1.4161226149565276</v>
      </c>
      <c r="D22" s="19">
        <v>1.8436513779917032</v>
      </c>
      <c r="E22" s="139">
        <v>1.3019009501859413</v>
      </c>
    </row>
    <row r="23" spans="1:5" ht="19.5" customHeight="1">
      <c r="A23" s="409" t="s">
        <v>18</v>
      </c>
      <c r="B23" s="515" t="s">
        <v>206</v>
      </c>
      <c r="C23" s="205">
        <v>0.6561007957559681</v>
      </c>
      <c r="D23" s="19">
        <v>0.4979777704544774</v>
      </c>
      <c r="E23" s="139">
        <v>0.7589958336823852</v>
      </c>
    </row>
    <row r="24" spans="1:5" ht="19.5" customHeight="1">
      <c r="A24" s="409" t="s">
        <v>19</v>
      </c>
      <c r="B24" s="515" t="s">
        <v>207</v>
      </c>
      <c r="C24" s="205">
        <v>1.4261506245080422</v>
      </c>
      <c r="D24" s="19">
        <v>1.0542272694067254</v>
      </c>
      <c r="E24" s="139">
        <v>0.7392117293153284</v>
      </c>
    </row>
    <row r="25" spans="1:5" ht="19.5" customHeight="1">
      <c r="A25" s="409" t="s">
        <v>20</v>
      </c>
      <c r="B25" s="515" t="s">
        <v>208</v>
      </c>
      <c r="C25" s="205">
        <v>0.9167623134941263</v>
      </c>
      <c r="D25" s="19">
        <v>1.346375147864068</v>
      </c>
      <c r="E25" s="139">
        <v>1.4686196498768862</v>
      </c>
    </row>
    <row r="26" spans="1:5" ht="19.5" customHeight="1">
      <c r="A26" s="409" t="s">
        <v>21</v>
      </c>
      <c r="B26" s="515" t="s">
        <v>73</v>
      </c>
      <c r="C26" s="205">
        <v>1.3723105978931431</v>
      </c>
      <c r="D26" s="19">
        <v>1.5687946191376259</v>
      </c>
      <c r="E26" s="139">
        <v>1.143177515021845</v>
      </c>
    </row>
    <row r="27" spans="1:5" ht="19.5" customHeight="1">
      <c r="A27" s="409" t="s">
        <v>22</v>
      </c>
      <c r="B27" s="515" t="s">
        <v>305</v>
      </c>
      <c r="C27" s="205">
        <v>2.202243227569219</v>
      </c>
      <c r="D27" s="19">
        <v>2.623710035711273</v>
      </c>
      <c r="E27" s="139">
        <v>1.1913806807830478</v>
      </c>
    </row>
    <row r="28" spans="1:5" ht="19.5" customHeight="1">
      <c r="A28" s="409" t="s">
        <v>23</v>
      </c>
      <c r="B28" s="515" t="s">
        <v>306</v>
      </c>
      <c r="C28" s="205">
        <v>1.9997580943519964</v>
      </c>
      <c r="D28" s="19">
        <v>2.8626043451818513</v>
      </c>
      <c r="E28" s="139">
        <v>1.431475313572591</v>
      </c>
    </row>
    <row r="29" spans="1:5" ht="19.5" customHeight="1">
      <c r="A29" s="409" t="s">
        <v>24</v>
      </c>
      <c r="B29" s="515" t="s">
        <v>209</v>
      </c>
      <c r="C29" s="205">
        <v>1.5664462809917354</v>
      </c>
      <c r="D29" s="19">
        <v>4.246680286006129</v>
      </c>
      <c r="E29" s="139">
        <v>2.711028356055406</v>
      </c>
    </row>
    <row r="30" spans="1:5" ht="19.5" customHeight="1">
      <c r="A30" s="409" t="s">
        <v>25</v>
      </c>
      <c r="B30" s="575" t="s">
        <v>300</v>
      </c>
      <c r="C30" s="581" t="s">
        <v>326</v>
      </c>
      <c r="D30" s="581" t="s">
        <v>326</v>
      </c>
      <c r="E30" s="132" t="s">
        <v>77</v>
      </c>
    </row>
    <row r="31" spans="1:5" ht="19.5" customHeight="1">
      <c r="A31" s="409" t="s">
        <v>26</v>
      </c>
      <c r="B31" s="515" t="s">
        <v>332</v>
      </c>
      <c r="C31" s="205">
        <v>0.6381053751995742</v>
      </c>
      <c r="D31" s="19">
        <v>0.7091233187489872</v>
      </c>
      <c r="E31" s="139">
        <v>1.1112950091153853</v>
      </c>
    </row>
    <row r="32" spans="1:5" ht="19.5" customHeight="1">
      <c r="A32" s="409" t="s">
        <v>27</v>
      </c>
      <c r="B32" s="515" t="s">
        <v>283</v>
      </c>
      <c r="C32" s="205">
        <v>1.6739380237043597</v>
      </c>
      <c r="D32" s="19">
        <v>4.925552797650914</v>
      </c>
      <c r="E32" s="139">
        <v>2.9424941233791064</v>
      </c>
    </row>
    <row r="33" spans="1:5" ht="19.5" customHeight="1">
      <c r="A33" s="409" t="s">
        <v>28</v>
      </c>
      <c r="B33" s="515" t="s">
        <v>301</v>
      </c>
      <c r="C33" s="205">
        <v>1.093058530952513</v>
      </c>
      <c r="D33" s="19">
        <v>1.3468997923559962</v>
      </c>
      <c r="E33" s="139">
        <v>1.232230255027863</v>
      </c>
    </row>
    <row r="34" spans="1:5" ht="19.5" customHeight="1">
      <c r="A34" s="409" t="s">
        <v>29</v>
      </c>
      <c r="B34" s="515" t="s">
        <v>210</v>
      </c>
      <c r="C34" s="205">
        <v>0.3960568893952033</v>
      </c>
      <c r="D34" s="19">
        <v>0.36740356428663484</v>
      </c>
      <c r="E34" s="139">
        <v>0.9276535117156443</v>
      </c>
    </row>
    <row r="35" spans="1:5" ht="19.5" customHeight="1">
      <c r="A35" s="409" t="s">
        <v>34</v>
      </c>
      <c r="B35" s="515" t="s">
        <v>258</v>
      </c>
      <c r="C35" s="205">
        <v>1.1401516966067864</v>
      </c>
      <c r="D35" s="19">
        <v>1.1509323592686715</v>
      </c>
      <c r="E35" s="139">
        <v>1.0094554634212005</v>
      </c>
    </row>
    <row r="36" spans="1:5" ht="19.5" customHeight="1">
      <c r="A36" s="409" t="s">
        <v>35</v>
      </c>
      <c r="B36" s="515" t="s">
        <v>284</v>
      </c>
      <c r="C36" s="205">
        <v>1.891454987072005</v>
      </c>
      <c r="D36" s="19">
        <v>2.2287782913097485</v>
      </c>
      <c r="E36" s="139">
        <v>1.17834064598065</v>
      </c>
    </row>
    <row r="37" spans="1:5" ht="19.5" customHeight="1">
      <c r="A37" s="409" t="s">
        <v>36</v>
      </c>
      <c r="B37" s="515" t="s">
        <v>57</v>
      </c>
      <c r="C37" s="205">
        <v>11.197059918124301</v>
      </c>
      <c r="D37" s="19">
        <v>11.889385674684789</v>
      </c>
      <c r="E37" s="139">
        <v>1.0618310307904884</v>
      </c>
    </row>
    <row r="38" spans="1:5" ht="19.5" customHeight="1">
      <c r="A38" s="409" t="s">
        <v>37</v>
      </c>
      <c r="B38" s="515" t="s">
        <v>211</v>
      </c>
      <c r="C38" s="205">
        <v>0.42316484473951715</v>
      </c>
      <c r="D38" s="19">
        <v>0.39651697047075696</v>
      </c>
      <c r="E38" s="139">
        <v>0.9370272020466078</v>
      </c>
    </row>
    <row r="39" spans="1:5" ht="19.5" customHeight="1">
      <c r="A39" s="409" t="s">
        <v>38</v>
      </c>
      <c r="B39" s="515" t="s">
        <v>74</v>
      </c>
      <c r="C39" s="205">
        <v>2.944988875940248</v>
      </c>
      <c r="D39" s="19">
        <v>4.3605559752228435</v>
      </c>
      <c r="E39" s="139">
        <v>1.4806697610464308</v>
      </c>
    </row>
    <row r="40" spans="1:5" ht="19.5" customHeight="1">
      <c r="A40" s="409" t="s">
        <v>39</v>
      </c>
      <c r="B40" s="515" t="s">
        <v>218</v>
      </c>
      <c r="C40" s="205">
        <v>0.5372239831482413</v>
      </c>
      <c r="D40" s="19">
        <v>0.4994849337644139</v>
      </c>
      <c r="E40" s="139">
        <v>0.9297517412333886</v>
      </c>
    </row>
    <row r="41" spans="1:5" ht="19.5" customHeight="1">
      <c r="A41" s="409" t="s">
        <v>40</v>
      </c>
      <c r="B41" s="515" t="s">
        <v>219</v>
      </c>
      <c r="C41" s="205">
        <v>0.5935151129756966</v>
      </c>
      <c r="D41" s="19">
        <v>0.5787273569721729</v>
      </c>
      <c r="E41" s="139">
        <v>0.9750844491063041</v>
      </c>
    </row>
    <row r="42" spans="1:5" ht="19.5" customHeight="1">
      <c r="A42" s="409" t="s">
        <v>41</v>
      </c>
      <c r="B42" s="515" t="s">
        <v>220</v>
      </c>
      <c r="C42" s="205">
        <v>0.7582264361405465</v>
      </c>
      <c r="D42" s="19">
        <v>0.7109556531625402</v>
      </c>
      <c r="E42" s="139">
        <v>0.9376561133655275</v>
      </c>
    </row>
    <row r="43" spans="1:5" ht="19.5" customHeight="1" thickBot="1">
      <c r="A43" s="409" t="s">
        <v>42</v>
      </c>
      <c r="B43" s="576" t="s">
        <v>285</v>
      </c>
      <c r="C43" s="205">
        <v>0.8678495787631141</v>
      </c>
      <c r="D43" s="19">
        <v>0.7209742672385189</v>
      </c>
      <c r="E43" s="139">
        <v>0.830759482842722</v>
      </c>
    </row>
    <row r="44" spans="1:5" ht="19.5" customHeight="1" thickBot="1">
      <c r="A44" s="412" t="s">
        <v>43</v>
      </c>
      <c r="B44" s="413" t="s">
        <v>2</v>
      </c>
      <c r="C44" s="207">
        <v>1.8213306239430227</v>
      </c>
      <c r="D44" s="207">
        <v>2.3520845804725306</v>
      </c>
      <c r="E44" s="33">
        <v>1.291409999674014</v>
      </c>
    </row>
    <row r="45" ht="19.5" customHeight="1">
      <c r="E45" s="31"/>
    </row>
    <row r="46" spans="1:5" ht="19.5" customHeight="1">
      <c r="A46" s="31"/>
      <c r="E46" s="31"/>
    </row>
    <row r="47" spans="1:5" ht="19.5" customHeight="1">
      <c r="A47" s="602" t="s">
        <v>279</v>
      </c>
      <c r="B47" s="602"/>
      <c r="C47" s="602"/>
      <c r="D47" s="602"/>
      <c r="E47" s="602"/>
    </row>
    <row r="48" spans="1:5" ht="19.5" customHeight="1" thickBot="1">
      <c r="A48" s="191"/>
      <c r="B48" s="191"/>
      <c r="C48" s="191"/>
      <c r="D48" s="191"/>
      <c r="E48" s="191"/>
    </row>
    <row r="49" spans="1:5" ht="19.5" customHeight="1" thickBot="1">
      <c r="A49" s="144" t="s">
        <v>3</v>
      </c>
      <c r="B49" s="165" t="s">
        <v>148</v>
      </c>
      <c r="C49" s="145" t="s">
        <v>2</v>
      </c>
      <c r="D49" s="146"/>
      <c r="E49" s="150" t="s">
        <v>6</v>
      </c>
    </row>
    <row r="50" spans="1:5" ht="19.5" customHeight="1" thickBot="1">
      <c r="A50" s="148"/>
      <c r="B50" s="154"/>
      <c r="C50" s="386">
        <v>2008</v>
      </c>
      <c r="D50" s="386">
        <v>2009</v>
      </c>
      <c r="E50" s="486" t="s">
        <v>330</v>
      </c>
    </row>
    <row r="51" spans="1:5" ht="18.75" customHeight="1">
      <c r="A51" s="378" t="s">
        <v>7</v>
      </c>
      <c r="B51" s="516" t="s">
        <v>72</v>
      </c>
      <c r="C51" s="205">
        <v>1.0505530883984484</v>
      </c>
      <c r="D51" s="205">
        <v>1.1128898923323984</v>
      </c>
      <c r="E51" s="131">
        <v>1.0593371288156237</v>
      </c>
    </row>
    <row r="52" spans="1:5" ht="19.5" customHeight="1">
      <c r="A52" s="393" t="s">
        <v>8</v>
      </c>
      <c r="B52" s="516" t="s">
        <v>336</v>
      </c>
      <c r="C52" s="205">
        <v>0.8254305993445882</v>
      </c>
      <c r="D52" s="205">
        <v>1.0418928979105664</v>
      </c>
      <c r="E52" s="131">
        <v>1.2622416696665406</v>
      </c>
    </row>
    <row r="53" spans="1:5" ht="19.5" customHeight="1">
      <c r="A53" s="393" t="s">
        <v>9</v>
      </c>
      <c r="B53" s="516" t="s">
        <v>302</v>
      </c>
      <c r="C53" s="205">
        <v>2.490444640189958</v>
      </c>
      <c r="D53" s="205">
        <v>1.1113195747342088</v>
      </c>
      <c r="E53" s="131">
        <v>0.44623339816517393</v>
      </c>
    </row>
    <row r="54" spans="1:5" ht="19.5" customHeight="1">
      <c r="A54" s="393" t="s">
        <v>12</v>
      </c>
      <c r="B54" s="516" t="s">
        <v>286</v>
      </c>
      <c r="C54" s="205">
        <v>0.9550375100750201</v>
      </c>
      <c r="D54" s="205">
        <v>0.9211832320976221</v>
      </c>
      <c r="E54" s="131">
        <v>0.9645518865801002</v>
      </c>
    </row>
    <row r="55" spans="1:5" ht="19.5" customHeight="1">
      <c r="A55" s="393" t="s">
        <v>13</v>
      </c>
      <c r="B55" s="516" t="s">
        <v>287</v>
      </c>
      <c r="C55" s="205">
        <v>2.117136659436009</v>
      </c>
      <c r="D55" s="205">
        <v>15.285714285714286</v>
      </c>
      <c r="E55" s="131">
        <v>7.219994145199063</v>
      </c>
    </row>
    <row r="56" spans="1:5" ht="19.5" customHeight="1">
      <c r="A56" s="393" t="s">
        <v>14</v>
      </c>
      <c r="B56" s="516" t="s">
        <v>303</v>
      </c>
      <c r="C56" s="205">
        <v>0.7873728954167292</v>
      </c>
      <c r="D56" s="205">
        <v>1.0715646721948415</v>
      </c>
      <c r="E56" s="131">
        <v>1.3609367028410337</v>
      </c>
    </row>
    <row r="57" spans="1:5" ht="19.5" customHeight="1">
      <c r="A57" s="393" t="s">
        <v>15</v>
      </c>
      <c r="B57" s="516" t="s">
        <v>329</v>
      </c>
      <c r="C57" s="205">
        <v>3.8785064685538617</v>
      </c>
      <c r="D57" s="205">
        <v>1.0753588637580436</v>
      </c>
      <c r="E57" s="131">
        <v>0.27726107265176264</v>
      </c>
    </row>
    <row r="58" spans="1:5" ht="19.5" customHeight="1">
      <c r="A58" s="393" t="s">
        <v>16</v>
      </c>
      <c r="B58" s="516" t="s">
        <v>58</v>
      </c>
      <c r="C58" s="205">
        <v>1.1681175209004973</v>
      </c>
      <c r="D58" s="205">
        <v>1.1657583888904257</v>
      </c>
      <c r="E58" s="131">
        <v>0.9979803984035331</v>
      </c>
    </row>
    <row r="59" spans="1:5" ht="19.5" customHeight="1">
      <c r="A59" s="393" t="s">
        <v>17</v>
      </c>
      <c r="B59" s="516" t="s">
        <v>288</v>
      </c>
      <c r="C59" s="205">
        <v>0.7945524905735265</v>
      </c>
      <c r="D59" s="205">
        <v>0.7504279637127774</v>
      </c>
      <c r="E59" s="131">
        <v>0.9444661902338272</v>
      </c>
    </row>
    <row r="60" spans="1:5" ht="19.5" customHeight="1">
      <c r="A60" s="393" t="s">
        <v>18</v>
      </c>
      <c r="B60" s="516" t="s">
        <v>59</v>
      </c>
      <c r="C60" s="205">
        <v>0.7559833283203713</v>
      </c>
      <c r="D60" s="205">
        <v>0.6330563168596941</v>
      </c>
      <c r="E60" s="131">
        <v>0.8373945471340036</v>
      </c>
    </row>
    <row r="61" spans="1:5" ht="19.5" customHeight="1">
      <c r="A61" s="393" t="s">
        <v>19</v>
      </c>
      <c r="B61" s="516" t="s">
        <v>82</v>
      </c>
      <c r="C61" s="205">
        <v>1.094867675657394</v>
      </c>
      <c r="D61" s="205">
        <v>1.076086956521739</v>
      </c>
      <c r="E61" s="131">
        <v>0.9828465854338256</v>
      </c>
    </row>
    <row r="62" spans="1:5" ht="19.5" customHeight="1">
      <c r="A62" s="393" t="s">
        <v>20</v>
      </c>
      <c r="B62" s="516" t="s">
        <v>79</v>
      </c>
      <c r="C62" s="205">
        <v>0.987487181646389</v>
      </c>
      <c r="D62" s="205">
        <v>0.9799905213921191</v>
      </c>
      <c r="E62" s="131">
        <v>0.9924083467678323</v>
      </c>
    </row>
    <row r="63" spans="1:5" ht="19.5" customHeight="1">
      <c r="A63" s="393" t="s">
        <v>21</v>
      </c>
      <c r="B63" s="516" t="s">
        <v>221</v>
      </c>
      <c r="C63" s="205">
        <v>1.382873479760392</v>
      </c>
      <c r="D63" s="205">
        <v>1.4719709363872582</v>
      </c>
      <c r="E63" s="131">
        <v>1.0644292178068986</v>
      </c>
    </row>
    <row r="64" spans="1:5" ht="19.5" customHeight="1">
      <c r="A64" s="393" t="s">
        <v>22</v>
      </c>
      <c r="B64" s="516" t="s">
        <v>60</v>
      </c>
      <c r="C64" s="205">
        <v>1.3523956662267564</v>
      </c>
      <c r="D64" s="205">
        <v>1.3476361076614034</v>
      </c>
      <c r="E64" s="131">
        <v>0.9964806463934979</v>
      </c>
    </row>
    <row r="65" spans="1:5" ht="19.5" customHeight="1">
      <c r="A65" s="393" t="s">
        <v>23</v>
      </c>
      <c r="B65" s="516" t="s">
        <v>76</v>
      </c>
      <c r="C65" s="205">
        <v>1.1437455114415542</v>
      </c>
      <c r="D65" s="205">
        <v>1.1907552511115491</v>
      </c>
      <c r="E65" s="131">
        <v>1.0411015730332744</v>
      </c>
    </row>
    <row r="66" spans="1:5" ht="19.5" customHeight="1">
      <c r="A66" s="393" t="s">
        <v>24</v>
      </c>
      <c r="B66" s="516" t="s">
        <v>307</v>
      </c>
      <c r="C66" s="205">
        <v>1.3537795211244585</v>
      </c>
      <c r="D66" s="205">
        <v>1.4172602615631809</v>
      </c>
      <c r="E66" s="131">
        <v>1.0468914911535925</v>
      </c>
    </row>
    <row r="67" spans="1:5" ht="19.5" customHeight="1">
      <c r="A67" s="393" t="s">
        <v>25</v>
      </c>
      <c r="B67" s="516" t="s">
        <v>308</v>
      </c>
      <c r="C67" s="205">
        <v>1.3807082216264521</v>
      </c>
      <c r="D67" s="205">
        <v>1.617159703161533</v>
      </c>
      <c r="E67" s="131">
        <v>1.171253765155787</v>
      </c>
    </row>
    <row r="68" spans="1:5" ht="19.5" customHeight="1">
      <c r="A68" s="393" t="s">
        <v>26</v>
      </c>
      <c r="B68" s="516" t="s">
        <v>80</v>
      </c>
      <c r="C68" s="205">
        <v>1.2575691018449686</v>
      </c>
      <c r="D68" s="205">
        <v>1.2425597214229855</v>
      </c>
      <c r="E68" s="131">
        <v>0.9880647668585663</v>
      </c>
    </row>
    <row r="69" spans="1:5" ht="19.5" customHeight="1">
      <c r="A69" s="393" t="s">
        <v>27</v>
      </c>
      <c r="B69" s="516" t="s">
        <v>309</v>
      </c>
      <c r="C69" s="205">
        <v>1.1858733513365427</v>
      </c>
      <c r="D69" s="205">
        <v>1.2851447607605109</v>
      </c>
      <c r="E69" s="131">
        <v>1.0837116453557911</v>
      </c>
    </row>
    <row r="70" spans="1:5" ht="19.5" customHeight="1">
      <c r="A70" s="393" t="s">
        <v>28</v>
      </c>
      <c r="B70" s="516" t="s">
        <v>61</v>
      </c>
      <c r="C70" s="205">
        <v>2.6210869854802183</v>
      </c>
      <c r="D70" s="205">
        <v>2.7929097803534377</v>
      </c>
      <c r="E70" s="131">
        <v>1.0655540223674564</v>
      </c>
    </row>
    <row r="71" spans="1:5" ht="19.5" customHeight="1">
      <c r="A71" s="393" t="s">
        <v>29</v>
      </c>
      <c r="B71" s="54" t="s">
        <v>222</v>
      </c>
      <c r="C71" s="581" t="s">
        <v>326</v>
      </c>
      <c r="D71" s="581" t="s">
        <v>326</v>
      </c>
      <c r="E71" s="132" t="s">
        <v>77</v>
      </c>
    </row>
    <row r="72" spans="1:5" ht="19.5" customHeight="1">
      <c r="A72" s="393" t="s">
        <v>34</v>
      </c>
      <c r="B72" s="516" t="s">
        <v>310</v>
      </c>
      <c r="C72" s="205">
        <v>0.6454185392134637</v>
      </c>
      <c r="D72" s="205">
        <v>0.7982385521993947</v>
      </c>
      <c r="E72" s="131">
        <v>1.2367766088221828</v>
      </c>
    </row>
    <row r="73" spans="1:5" ht="19.5" customHeight="1">
      <c r="A73" s="393" t="s">
        <v>35</v>
      </c>
      <c r="B73" s="516" t="s">
        <v>213</v>
      </c>
      <c r="C73" s="205">
        <v>1.0429343245762381</v>
      </c>
      <c r="D73" s="205">
        <v>1.0237020988370682</v>
      </c>
      <c r="E73" s="131">
        <v>0.9815595044807981</v>
      </c>
    </row>
    <row r="74" spans="1:5" ht="19.5" customHeight="1">
      <c r="A74" s="393" t="s">
        <v>36</v>
      </c>
      <c r="B74" s="516" t="s">
        <v>311</v>
      </c>
      <c r="C74" s="205">
        <v>2.2939958592132506</v>
      </c>
      <c r="D74" s="205">
        <v>2.4778420038535645</v>
      </c>
      <c r="E74" s="131">
        <v>1.0801423175643246</v>
      </c>
    </row>
    <row r="75" spans="1:5" ht="19.5" customHeight="1">
      <c r="A75" s="393" t="s">
        <v>37</v>
      </c>
      <c r="B75" s="516" t="s">
        <v>223</v>
      </c>
      <c r="C75" s="205">
        <v>1.3382004015331266</v>
      </c>
      <c r="D75" s="205">
        <v>1.1064227035100822</v>
      </c>
      <c r="E75" s="131">
        <v>0.8267989624293153</v>
      </c>
    </row>
    <row r="76" spans="1:5" ht="19.5" customHeight="1">
      <c r="A76" s="393" t="s">
        <v>38</v>
      </c>
      <c r="B76" s="516" t="s">
        <v>62</v>
      </c>
      <c r="C76" s="205">
        <v>0.9285788841039869</v>
      </c>
      <c r="D76" s="205">
        <v>1.1008037496109413</v>
      </c>
      <c r="E76" s="131">
        <v>1.185471442927694</v>
      </c>
    </row>
    <row r="77" spans="1:5" ht="19.5" customHeight="1">
      <c r="A77" s="393" t="s">
        <v>39</v>
      </c>
      <c r="B77" s="516" t="s">
        <v>259</v>
      </c>
      <c r="C77" s="205">
        <v>0.9973068499074083</v>
      </c>
      <c r="D77" s="205">
        <v>1.0327736160487557</v>
      </c>
      <c r="E77" s="131">
        <v>1.0355625414030198</v>
      </c>
    </row>
    <row r="78" spans="1:5" ht="19.5" customHeight="1">
      <c r="A78" s="393" t="s">
        <v>40</v>
      </c>
      <c r="B78" s="516" t="s">
        <v>312</v>
      </c>
      <c r="C78" s="205">
        <v>0.7950452162018391</v>
      </c>
      <c r="D78" s="205">
        <v>0.8141149145015818</v>
      </c>
      <c r="E78" s="131">
        <v>1.023985677683647</v>
      </c>
    </row>
    <row r="79" spans="1:5" ht="19.5" customHeight="1">
      <c r="A79" s="393" t="s">
        <v>41</v>
      </c>
      <c r="B79" s="516" t="s">
        <v>63</v>
      </c>
      <c r="C79" s="205">
        <v>1.5405531828573356</v>
      </c>
      <c r="D79" s="205">
        <v>1.6386739910275339</v>
      </c>
      <c r="E79" s="131">
        <v>1.0636919317437707</v>
      </c>
    </row>
    <row r="80" spans="1:5" ht="19.5" customHeight="1">
      <c r="A80" s="393" t="s">
        <v>42</v>
      </c>
      <c r="B80" s="516" t="s">
        <v>214</v>
      </c>
      <c r="C80" s="205">
        <v>0.7415072850803126</v>
      </c>
      <c r="D80" s="205">
        <v>0.6521216357916813</v>
      </c>
      <c r="E80" s="131">
        <v>0.8794541185405211</v>
      </c>
    </row>
    <row r="81" spans="1:5" ht="19.5" customHeight="1">
      <c r="A81" s="393" t="s">
        <v>43</v>
      </c>
      <c r="B81" s="516" t="s">
        <v>64</v>
      </c>
      <c r="C81" s="205">
        <v>1.101603759349874</v>
      </c>
      <c r="D81" s="205">
        <v>0.9845991459962578</v>
      </c>
      <c r="E81" s="131">
        <v>0.8937870242720776</v>
      </c>
    </row>
    <row r="82" spans="1:5" ht="19.5" customHeight="1">
      <c r="A82" s="393" t="s">
        <v>68</v>
      </c>
      <c r="B82" s="516" t="s">
        <v>65</v>
      </c>
      <c r="C82" s="205">
        <v>0.6996002891525279</v>
      </c>
      <c r="D82" s="205">
        <v>0.7988065523626225</v>
      </c>
      <c r="E82" s="131">
        <v>1.1418042055561037</v>
      </c>
    </row>
    <row r="83" spans="1:5" ht="19.5" customHeight="1">
      <c r="A83" s="393" t="s">
        <v>75</v>
      </c>
      <c r="B83" s="516" t="s">
        <v>224</v>
      </c>
      <c r="C83" s="205">
        <v>0.8946787979046044</v>
      </c>
      <c r="D83" s="205">
        <v>0.7956578530715643</v>
      </c>
      <c r="E83" s="131">
        <v>0.8893223522621152</v>
      </c>
    </row>
    <row r="84" spans="1:5" ht="19.5" customHeight="1">
      <c r="A84" s="393" t="s">
        <v>78</v>
      </c>
      <c r="B84" s="516" t="s">
        <v>225</v>
      </c>
      <c r="C84" s="205">
        <v>1.1609154256991205</v>
      </c>
      <c r="D84" s="205">
        <v>1.0500407574129167</v>
      </c>
      <c r="E84" s="131">
        <v>0.9044937591216574</v>
      </c>
    </row>
    <row r="85" spans="1:5" ht="19.5" customHeight="1" thickBot="1">
      <c r="A85" s="393" t="s">
        <v>81</v>
      </c>
      <c r="B85" s="516" t="s">
        <v>66</v>
      </c>
      <c r="C85" s="205">
        <v>5.048078499438237</v>
      </c>
      <c r="D85" s="205">
        <v>4.4627679734998935</v>
      </c>
      <c r="E85" s="131">
        <v>0.8840528082113861</v>
      </c>
    </row>
    <row r="86" spans="1:5" ht="19.5" customHeight="1" thickBot="1">
      <c r="A86" s="386" t="s">
        <v>298</v>
      </c>
      <c r="B86" s="427" t="s">
        <v>2</v>
      </c>
      <c r="C86" s="207">
        <v>1.3639554213449696</v>
      </c>
      <c r="D86" s="33">
        <v>1.4061611933949822</v>
      </c>
      <c r="E86" s="135">
        <v>1.0309436594404195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mergeCells count="3">
    <mergeCell ref="A1:E1"/>
    <mergeCell ref="A10:E10"/>
    <mergeCell ref="A47:E47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zoomScale="75" zoomScaleNormal="75" workbookViewId="0" topLeftCell="A136">
      <selection activeCell="H160" sqref="H160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9" customWidth="1"/>
    <col min="4" max="4" width="14.140625" style="29" customWidth="1"/>
    <col min="5" max="5" width="15.57421875" style="29" customWidth="1"/>
    <col min="6" max="6" width="6.28125" style="0" customWidth="1"/>
    <col min="7" max="8" width="11.28125" style="0" customWidth="1"/>
    <col min="9" max="9" width="13.8515625" style="0" customWidth="1"/>
    <col min="10" max="10" width="12.28125" style="0" customWidth="1"/>
  </cols>
  <sheetData>
    <row r="1" spans="1:5" ht="19.5" customHeight="1">
      <c r="A1" s="612" t="s">
        <v>180</v>
      </c>
      <c r="B1" s="612"/>
      <c r="C1" s="612"/>
      <c r="D1" s="612"/>
      <c r="E1" s="612"/>
    </row>
    <row r="2" spans="1:5" ht="19.5" customHeight="1" thickBot="1">
      <c r="A2" s="2"/>
      <c r="B2" s="2"/>
      <c r="C2" s="118"/>
      <c r="D2" s="118"/>
      <c r="E2" s="118"/>
    </row>
    <row r="3" spans="1:5" ht="19.5" customHeight="1" thickBot="1">
      <c r="A3" s="9" t="s">
        <v>3</v>
      </c>
      <c r="B3" s="7" t="s">
        <v>4</v>
      </c>
      <c r="C3" s="201" t="s">
        <v>180</v>
      </c>
      <c r="D3" s="202"/>
      <c r="E3" s="203" t="s">
        <v>6</v>
      </c>
    </row>
    <row r="4" spans="1:5" ht="19.5" customHeight="1" thickBot="1">
      <c r="A4" s="11"/>
      <c r="B4" s="108"/>
      <c r="C4" s="386">
        <v>2008</v>
      </c>
      <c r="D4" s="386">
        <v>2009</v>
      </c>
      <c r="E4" s="486" t="s">
        <v>330</v>
      </c>
    </row>
    <row r="5" spans="1:10" ht="19.5" customHeight="1">
      <c r="A5" s="27" t="s">
        <v>7</v>
      </c>
      <c r="B5" s="26" t="s">
        <v>0</v>
      </c>
      <c r="C5" s="190">
        <v>0.9679227835799448</v>
      </c>
      <c r="D5" s="190">
        <v>0.9652985638818605</v>
      </c>
      <c r="E5" s="141">
        <v>0.9972888129687594</v>
      </c>
      <c r="G5" s="15"/>
      <c r="H5" s="15"/>
      <c r="I5" s="15"/>
      <c r="J5" s="15"/>
    </row>
    <row r="6" spans="1:10" ht="19.5" customHeight="1" thickBot="1">
      <c r="A6" s="17" t="s">
        <v>8</v>
      </c>
      <c r="B6" s="22" t="s">
        <v>1</v>
      </c>
      <c r="C6" s="205">
        <v>0.9158887476608766</v>
      </c>
      <c r="D6" s="205">
        <v>0.9006412623758928</v>
      </c>
      <c r="E6" s="19">
        <v>0.9833522517621001</v>
      </c>
      <c r="G6" s="15"/>
      <c r="H6" s="15"/>
      <c r="I6" s="15"/>
      <c r="J6" s="15"/>
    </row>
    <row r="7" spans="1:10" ht="19.5" customHeight="1" thickBot="1">
      <c r="A7" s="183" t="s">
        <v>9</v>
      </c>
      <c r="B7" s="174" t="s">
        <v>2</v>
      </c>
      <c r="C7" s="207">
        <v>0.9502067657269865</v>
      </c>
      <c r="D7" s="207">
        <v>0.9389010858778855</v>
      </c>
      <c r="E7" s="33">
        <v>0.9881018739742911</v>
      </c>
      <c r="G7" s="15"/>
      <c r="H7" s="15"/>
      <c r="I7" s="15"/>
      <c r="J7" s="15"/>
    </row>
    <row r="8" spans="7:10" ht="19.5" customHeight="1">
      <c r="G8" s="31"/>
      <c r="H8" s="31"/>
      <c r="I8" s="31"/>
      <c r="J8" s="31"/>
    </row>
    <row r="9" spans="7:10" ht="19.5" customHeight="1">
      <c r="G9" s="31"/>
      <c r="H9" s="31"/>
      <c r="I9" s="31"/>
      <c r="J9" s="31"/>
    </row>
    <row r="10" spans="1:10" ht="19.5" customHeight="1">
      <c r="A10" s="612" t="s">
        <v>181</v>
      </c>
      <c r="B10" s="612"/>
      <c r="C10" s="612"/>
      <c r="D10" s="612"/>
      <c r="E10" s="612"/>
      <c r="G10" s="31"/>
      <c r="H10" s="31"/>
      <c r="I10" s="31"/>
      <c r="J10" s="31"/>
    </row>
    <row r="11" spans="1:10" ht="19.5" customHeight="1" thickBot="1">
      <c r="A11" s="2"/>
      <c r="B11" s="2"/>
      <c r="C11" s="118"/>
      <c r="D11" s="118"/>
      <c r="E11" s="118"/>
      <c r="G11" s="31"/>
      <c r="H11" s="31"/>
      <c r="I11" s="31"/>
      <c r="J11" s="31"/>
    </row>
    <row r="12" spans="1:10" ht="19.5" customHeight="1" thickBot="1">
      <c r="A12" s="9" t="s">
        <v>3</v>
      </c>
      <c r="B12" s="7" t="s">
        <v>11</v>
      </c>
      <c r="C12" s="201" t="s">
        <v>180</v>
      </c>
      <c r="D12" s="202"/>
      <c r="E12" s="204" t="s">
        <v>6</v>
      </c>
      <c r="G12" s="31"/>
      <c r="H12" s="31"/>
      <c r="I12" s="31"/>
      <c r="J12" s="31"/>
    </row>
    <row r="13" spans="1:10" ht="19.5" customHeight="1" thickBot="1">
      <c r="A13" s="11"/>
      <c r="B13" s="108"/>
      <c r="C13" s="386">
        <v>2008</v>
      </c>
      <c r="D13" s="386">
        <v>2009</v>
      </c>
      <c r="E13" s="486" t="s">
        <v>330</v>
      </c>
      <c r="G13" s="405"/>
      <c r="H13" s="405"/>
      <c r="I13" s="405"/>
      <c r="J13" s="405"/>
    </row>
    <row r="14" spans="1:10" ht="19.5" customHeight="1">
      <c r="A14" s="407" t="s">
        <v>7</v>
      </c>
      <c r="B14" s="514" t="s">
        <v>281</v>
      </c>
      <c r="C14" s="190">
        <v>0.8763697206972726</v>
      </c>
      <c r="D14" s="190">
        <v>0.9984698486728789</v>
      </c>
      <c r="E14" s="141">
        <v>1.139324904879711</v>
      </c>
      <c r="G14" s="15"/>
      <c r="H14" s="15"/>
      <c r="I14" s="15"/>
      <c r="J14" s="15"/>
    </row>
    <row r="15" spans="1:10" ht="19.5" customHeight="1">
      <c r="A15" s="409" t="s">
        <v>8</v>
      </c>
      <c r="B15" s="515" t="s">
        <v>217</v>
      </c>
      <c r="C15" s="205">
        <v>0.9929492531774747</v>
      </c>
      <c r="D15" s="205">
        <v>0.993311015160693</v>
      </c>
      <c r="E15" s="19">
        <v>1.0003643307873595</v>
      </c>
      <c r="G15" s="15"/>
      <c r="H15" s="15"/>
      <c r="I15" s="15"/>
      <c r="J15" s="15"/>
    </row>
    <row r="16" spans="1:10" ht="19.5" customHeight="1">
      <c r="A16" s="409" t="s">
        <v>9</v>
      </c>
      <c r="B16" s="515" t="s">
        <v>55</v>
      </c>
      <c r="C16" s="205">
        <v>0.9742927196631488</v>
      </c>
      <c r="D16" s="205">
        <v>0.9730661489852617</v>
      </c>
      <c r="E16" s="19">
        <v>0.9987410655410509</v>
      </c>
      <c r="G16" s="15"/>
      <c r="H16" s="15"/>
      <c r="I16" s="15"/>
      <c r="J16" s="15"/>
    </row>
    <row r="17" spans="1:10" ht="19.5" customHeight="1">
      <c r="A17" s="409" t="s">
        <v>12</v>
      </c>
      <c r="B17" s="515" t="s">
        <v>327</v>
      </c>
      <c r="C17" s="205">
        <v>0.9992671387992043</v>
      </c>
      <c r="D17" s="205">
        <v>0.9975727091842707</v>
      </c>
      <c r="E17" s="19">
        <v>0.998304327692623</v>
      </c>
      <c r="G17" s="15"/>
      <c r="H17" s="15"/>
      <c r="I17" s="15"/>
      <c r="J17" s="15"/>
    </row>
    <row r="18" spans="1:10" ht="19.5" customHeight="1">
      <c r="A18" s="409" t="s">
        <v>13</v>
      </c>
      <c r="B18" s="515" t="s">
        <v>299</v>
      </c>
      <c r="C18" s="205">
        <v>0.998994323598502</v>
      </c>
      <c r="D18" s="205">
        <v>0.9964208594429311</v>
      </c>
      <c r="E18" s="19">
        <v>0.9974239451668745</v>
      </c>
      <c r="G18" s="15"/>
      <c r="H18" s="15"/>
      <c r="I18" s="15"/>
      <c r="J18" s="15"/>
    </row>
    <row r="19" spans="1:10" ht="19.5" customHeight="1">
      <c r="A19" s="409" t="s">
        <v>14</v>
      </c>
      <c r="B19" s="515" t="s">
        <v>282</v>
      </c>
      <c r="C19" s="205">
        <v>0.9967071606816572</v>
      </c>
      <c r="D19" s="205">
        <v>0.995587534610779</v>
      </c>
      <c r="E19" s="19">
        <v>0.9988766750003958</v>
      </c>
      <c r="G19" s="15"/>
      <c r="H19" s="15"/>
      <c r="I19" s="15"/>
      <c r="J19" s="15"/>
    </row>
    <row r="20" spans="1:10" ht="19.5" customHeight="1">
      <c r="A20" s="409" t="s">
        <v>15</v>
      </c>
      <c r="B20" s="515" t="s">
        <v>328</v>
      </c>
      <c r="C20" s="205">
        <v>1</v>
      </c>
      <c r="D20" s="205">
        <v>1</v>
      </c>
      <c r="E20" s="19">
        <v>1</v>
      </c>
      <c r="G20" s="15"/>
      <c r="H20" s="15"/>
      <c r="I20" s="15"/>
      <c r="J20" s="15"/>
    </row>
    <row r="21" spans="1:10" ht="19.5" customHeight="1">
      <c r="A21" s="409" t="s">
        <v>16</v>
      </c>
      <c r="B21" s="515" t="s">
        <v>71</v>
      </c>
      <c r="C21" s="205">
        <v>0.9996151400773804</v>
      </c>
      <c r="D21" s="205">
        <v>0.9988375865650176</v>
      </c>
      <c r="E21" s="19">
        <v>0.9992221471232393</v>
      </c>
      <c r="G21" s="15"/>
      <c r="H21" s="15"/>
      <c r="I21" s="15"/>
      <c r="J21" s="15"/>
    </row>
    <row r="22" spans="1:10" ht="19.5" customHeight="1">
      <c r="A22" s="409" t="s">
        <v>17</v>
      </c>
      <c r="B22" s="515" t="s">
        <v>56</v>
      </c>
      <c r="C22" s="205">
        <v>0.9964698738995689</v>
      </c>
      <c r="D22" s="205">
        <v>0.993804956683349</v>
      </c>
      <c r="E22" s="19">
        <v>0.9973256419626707</v>
      </c>
      <c r="G22" s="15"/>
      <c r="H22" s="15"/>
      <c r="I22" s="15"/>
      <c r="J22" s="15"/>
    </row>
    <row r="23" spans="1:10" ht="19.5" customHeight="1">
      <c r="A23" s="409" t="s">
        <v>18</v>
      </c>
      <c r="B23" s="515" t="s">
        <v>206</v>
      </c>
      <c r="C23" s="205">
        <v>0.9873342175066313</v>
      </c>
      <c r="D23" s="205">
        <v>0.9934090296294077</v>
      </c>
      <c r="E23" s="19">
        <v>1.0061527414071776</v>
      </c>
      <c r="G23" s="15"/>
      <c r="H23" s="15"/>
      <c r="I23" s="15"/>
      <c r="J23" s="15"/>
    </row>
    <row r="24" spans="1:10" ht="19.5" customHeight="1">
      <c r="A24" s="409" t="s">
        <v>19</v>
      </c>
      <c r="B24" s="515" t="s">
        <v>207</v>
      </c>
      <c r="C24" s="205">
        <v>0.928708805489136</v>
      </c>
      <c r="D24" s="205">
        <v>0.9579546437860802</v>
      </c>
      <c r="E24" s="19">
        <v>1.0314908592705125</v>
      </c>
      <c r="G24" s="15"/>
      <c r="H24" s="15"/>
      <c r="I24" s="15"/>
      <c r="J24" s="15"/>
    </row>
    <row r="25" spans="1:10" ht="19.5" customHeight="1">
      <c r="A25" s="409" t="s">
        <v>20</v>
      </c>
      <c r="B25" s="515" t="s">
        <v>208</v>
      </c>
      <c r="C25" s="205">
        <v>0.9966940206024398</v>
      </c>
      <c r="D25" s="205">
        <v>1.0011006787060213</v>
      </c>
      <c r="E25" s="19">
        <v>1.0044212747468053</v>
      </c>
      <c r="G25" s="15"/>
      <c r="H25" s="15"/>
      <c r="I25" s="15"/>
      <c r="J25" s="15"/>
    </row>
    <row r="26" spans="1:10" ht="19.5" customHeight="1">
      <c r="A26" s="409" t="s">
        <v>21</v>
      </c>
      <c r="B26" s="515" t="s">
        <v>73</v>
      </c>
      <c r="C26" s="205">
        <v>0.9839576169287434</v>
      </c>
      <c r="D26" s="205">
        <v>0.9850557442686759</v>
      </c>
      <c r="E26" s="19">
        <v>1.0011160311389835</v>
      </c>
      <c r="G26" s="15"/>
      <c r="H26" s="15"/>
      <c r="I26" s="15"/>
      <c r="J26" s="15"/>
    </row>
    <row r="27" spans="1:10" ht="19.5" customHeight="1">
      <c r="A27" s="409" t="s">
        <v>22</v>
      </c>
      <c r="B27" s="515" t="s">
        <v>305</v>
      </c>
      <c r="C27" s="205">
        <v>0.636623440293198</v>
      </c>
      <c r="D27" s="205">
        <v>0.5877119478109271</v>
      </c>
      <c r="E27" s="19">
        <v>0.9231704499291691</v>
      </c>
      <c r="G27" s="15"/>
      <c r="H27" s="15"/>
      <c r="I27" s="15"/>
      <c r="J27" s="15"/>
    </row>
    <row r="28" spans="1:10" ht="19.5" customHeight="1">
      <c r="A28" s="409" t="s">
        <v>23</v>
      </c>
      <c r="B28" s="515" t="s">
        <v>306</v>
      </c>
      <c r="C28" s="205">
        <v>0.854645766367231</v>
      </c>
      <c r="D28" s="205">
        <v>0.6628416835417054</v>
      </c>
      <c r="E28" s="19">
        <v>0.775574758135396</v>
      </c>
      <c r="G28" s="15"/>
      <c r="H28" s="15"/>
      <c r="I28" s="15"/>
      <c r="J28" s="15"/>
    </row>
    <row r="29" spans="1:10" ht="19.5" customHeight="1">
      <c r="A29" s="409" t="s">
        <v>24</v>
      </c>
      <c r="B29" s="515" t="s">
        <v>209</v>
      </c>
      <c r="C29" s="205">
        <v>0.9733884297520661</v>
      </c>
      <c r="D29" s="205">
        <v>0.9295199182839632</v>
      </c>
      <c r="E29" s="19">
        <v>0.9549321626113054</v>
      </c>
      <c r="G29" s="15"/>
      <c r="H29" s="15"/>
      <c r="I29" s="15"/>
      <c r="J29" s="15"/>
    </row>
    <row r="30" spans="1:10" ht="19.5" customHeight="1">
      <c r="A30" s="409" t="s">
        <v>25</v>
      </c>
      <c r="B30" s="575" t="s">
        <v>300</v>
      </c>
      <c r="C30" s="581" t="s">
        <v>326</v>
      </c>
      <c r="D30" s="581" t="s">
        <v>326</v>
      </c>
      <c r="E30" s="132" t="s">
        <v>77</v>
      </c>
      <c r="G30" s="15"/>
      <c r="H30" s="15"/>
      <c r="I30" s="15"/>
      <c r="J30" s="15"/>
    </row>
    <row r="31" spans="1:10" ht="19.5" customHeight="1">
      <c r="A31" s="409" t="s">
        <v>26</v>
      </c>
      <c r="B31" s="515" t="s">
        <v>332</v>
      </c>
      <c r="C31" s="205">
        <v>0.6551357104843002</v>
      </c>
      <c r="D31" s="205">
        <v>0.790309512234646</v>
      </c>
      <c r="E31" s="19">
        <v>1.2063294666847275</v>
      </c>
      <c r="G31" s="15"/>
      <c r="H31" s="15"/>
      <c r="I31" s="15"/>
      <c r="J31" s="15"/>
    </row>
    <row r="32" spans="1:10" ht="19.5" customHeight="1">
      <c r="A32" s="409" t="s">
        <v>27</v>
      </c>
      <c r="B32" s="515" t="s">
        <v>283</v>
      </c>
      <c r="C32" s="205">
        <v>0.9982145978766301</v>
      </c>
      <c r="D32" s="205">
        <v>0.995611687026492</v>
      </c>
      <c r="E32" s="19">
        <v>0.9973924335952661</v>
      </c>
      <c r="G32" s="15"/>
      <c r="H32" s="15"/>
      <c r="I32" s="15"/>
      <c r="J32" s="15"/>
    </row>
    <row r="33" spans="1:10" ht="19.5" customHeight="1">
      <c r="A33" s="409" t="s">
        <v>28</v>
      </c>
      <c r="B33" s="515" t="s">
        <v>301</v>
      </c>
      <c r="C33" s="205">
        <v>0.998991325197636</v>
      </c>
      <c r="D33" s="205">
        <v>0.9988168008440097</v>
      </c>
      <c r="E33" s="19">
        <v>0.9998252994303111</v>
      </c>
      <c r="G33" s="15"/>
      <c r="H33" s="15"/>
      <c r="I33" s="15"/>
      <c r="J33" s="15"/>
    </row>
    <row r="34" spans="1:10" ht="19.5" customHeight="1">
      <c r="A34" s="409" t="s">
        <v>29</v>
      </c>
      <c r="B34" s="515" t="s">
        <v>210</v>
      </c>
      <c r="C34" s="205">
        <v>0.998716333730401</v>
      </c>
      <c r="D34" s="205">
        <v>0.9989108589991503</v>
      </c>
      <c r="E34" s="19">
        <v>1.0001947752952258</v>
      </c>
      <c r="G34" s="15"/>
      <c r="H34" s="15"/>
      <c r="I34" s="15"/>
      <c r="J34" s="15"/>
    </row>
    <row r="35" spans="1:10" ht="19.5" customHeight="1">
      <c r="A35" s="409" t="s">
        <v>34</v>
      </c>
      <c r="B35" s="515" t="s">
        <v>258</v>
      </c>
      <c r="C35" s="205">
        <v>0.9752255489021956</v>
      </c>
      <c r="D35" s="205">
        <v>0.9799424140598088</v>
      </c>
      <c r="E35" s="19">
        <v>1.0048366915355353</v>
      </c>
      <c r="G35" s="15"/>
      <c r="H35" s="15"/>
      <c r="I35" s="15"/>
      <c r="J35" s="15"/>
    </row>
    <row r="36" spans="1:10" ht="19.5" customHeight="1">
      <c r="A36" s="409" t="s">
        <v>35</v>
      </c>
      <c r="B36" s="515" t="s">
        <v>284</v>
      </c>
      <c r="C36" s="205">
        <v>0.9994414494642478</v>
      </c>
      <c r="D36" s="205">
        <v>0.9997953265902015</v>
      </c>
      <c r="E36" s="19">
        <v>1.0003540748946758</v>
      </c>
      <c r="G36" s="15"/>
      <c r="H36" s="15"/>
      <c r="I36" s="15"/>
      <c r="J36" s="15"/>
    </row>
    <row r="37" spans="1:10" ht="19.5" customHeight="1">
      <c r="A37" s="409" t="s">
        <v>36</v>
      </c>
      <c r="B37" s="515" t="s">
        <v>57</v>
      </c>
      <c r="C37" s="205">
        <v>1</v>
      </c>
      <c r="D37" s="205">
        <v>1</v>
      </c>
      <c r="E37" s="19">
        <v>1</v>
      </c>
      <c r="G37" s="15"/>
      <c r="H37" s="15"/>
      <c r="I37" s="15"/>
      <c r="J37" s="15"/>
    </row>
    <row r="38" spans="1:10" ht="19.5" customHeight="1">
      <c r="A38" s="409" t="s">
        <v>37</v>
      </c>
      <c r="B38" s="515" t="s">
        <v>211</v>
      </c>
      <c r="C38" s="205">
        <v>0.9913048319574072</v>
      </c>
      <c r="D38" s="205">
        <v>0.9908272645309425</v>
      </c>
      <c r="E38" s="19">
        <v>0.9995182436208632</v>
      </c>
      <c r="G38" s="15"/>
      <c r="H38" s="15"/>
      <c r="I38" s="15"/>
      <c r="J38" s="15"/>
    </row>
    <row r="39" spans="1:10" ht="19.5" customHeight="1">
      <c r="A39" s="409" t="s">
        <v>38</v>
      </c>
      <c r="B39" s="515" t="s">
        <v>74</v>
      </c>
      <c r="C39" s="205">
        <v>0.9975394639262634</v>
      </c>
      <c r="D39" s="205">
        <v>0.9964435715364859</v>
      </c>
      <c r="E39" s="19">
        <v>0.998901404476306</v>
      </c>
      <c r="G39" s="15"/>
      <c r="H39" s="15"/>
      <c r="I39" s="15"/>
      <c r="J39" s="15"/>
    </row>
    <row r="40" spans="1:10" ht="19.5" customHeight="1">
      <c r="A40" s="409" t="s">
        <v>39</v>
      </c>
      <c r="B40" s="515" t="s">
        <v>218</v>
      </c>
      <c r="C40" s="205">
        <v>0.9997527257183162</v>
      </c>
      <c r="D40" s="205">
        <v>0.9997605001436414</v>
      </c>
      <c r="E40" s="19">
        <v>1.000007776348216</v>
      </c>
      <c r="G40" s="15"/>
      <c r="H40" s="15"/>
      <c r="I40" s="15"/>
      <c r="J40" s="15"/>
    </row>
    <row r="41" spans="1:10" ht="19.5" customHeight="1">
      <c r="A41" s="409" t="s">
        <v>40</v>
      </c>
      <c r="B41" s="515" t="s">
        <v>219</v>
      </c>
      <c r="C41" s="205">
        <v>0.9978976362883893</v>
      </c>
      <c r="D41" s="205">
        <v>0.9964039849822963</v>
      </c>
      <c r="E41" s="19">
        <v>0.9985032018798555</v>
      </c>
      <c r="G41" s="15"/>
      <c r="H41" s="15"/>
      <c r="I41" s="15"/>
      <c r="J41" s="15"/>
    </row>
    <row r="42" spans="1:10" ht="19.5" customHeight="1">
      <c r="A42" s="409" t="s">
        <v>41</v>
      </c>
      <c r="B42" s="515" t="s">
        <v>220</v>
      </c>
      <c r="C42" s="205">
        <v>0.9556609035136643</v>
      </c>
      <c r="D42" s="205">
        <v>0.9866403572847627</v>
      </c>
      <c r="E42" s="19">
        <v>1.0324167847164165</v>
      </c>
      <c r="G42" s="15"/>
      <c r="H42" s="15"/>
      <c r="I42" s="15"/>
      <c r="J42" s="15"/>
    </row>
    <row r="43" spans="1:10" ht="19.5" customHeight="1" thickBot="1">
      <c r="A43" s="409" t="s">
        <v>42</v>
      </c>
      <c r="B43" s="576" t="s">
        <v>285</v>
      </c>
      <c r="C43" s="205">
        <v>0.8666579391284615</v>
      </c>
      <c r="D43" s="211">
        <v>0.9990968816466047</v>
      </c>
      <c r="E43" s="142">
        <v>1.1528157033342683</v>
      </c>
      <c r="G43" s="15"/>
      <c r="H43" s="15"/>
      <c r="I43" s="15"/>
      <c r="J43" s="15"/>
    </row>
    <row r="44" spans="1:10" ht="19.5" customHeight="1" thickBot="1">
      <c r="A44" s="412" t="s">
        <v>43</v>
      </c>
      <c r="B44" s="413" t="s">
        <v>2</v>
      </c>
      <c r="C44" s="207">
        <v>0.9679227835799448</v>
      </c>
      <c r="D44" s="33">
        <v>0.9652985638818605</v>
      </c>
      <c r="E44" s="33">
        <v>0.9972888129687594</v>
      </c>
      <c r="G44" s="15"/>
      <c r="H44" s="15"/>
      <c r="I44" s="15"/>
      <c r="J44" s="15"/>
    </row>
    <row r="45" spans="7:10" ht="19.5" customHeight="1">
      <c r="G45" s="31"/>
      <c r="H45" s="31"/>
      <c r="I45" s="31"/>
      <c r="J45" s="31"/>
    </row>
    <row r="46" spans="7:10" ht="19.5" customHeight="1">
      <c r="G46" s="31"/>
      <c r="H46" s="31"/>
      <c r="I46" s="31"/>
      <c r="J46" s="31"/>
    </row>
    <row r="47" spans="7:10" ht="19.5" customHeight="1">
      <c r="G47" s="31"/>
      <c r="H47" s="31"/>
      <c r="I47" s="31"/>
      <c r="J47" s="31"/>
    </row>
    <row r="48" spans="7:10" ht="19.5" customHeight="1">
      <c r="G48" s="31"/>
      <c r="H48" s="31"/>
      <c r="I48" s="31"/>
      <c r="J48" s="31"/>
    </row>
    <row r="49" spans="1:10" ht="19.5" customHeight="1">
      <c r="A49" s="612" t="s">
        <v>182</v>
      </c>
      <c r="B49" s="612"/>
      <c r="C49" s="612"/>
      <c r="D49" s="612"/>
      <c r="E49" s="612"/>
      <c r="G49" s="31"/>
      <c r="H49" s="31"/>
      <c r="I49" s="31"/>
      <c r="J49" s="31"/>
    </row>
    <row r="50" spans="1:10" ht="19.5" customHeight="1" thickBot="1">
      <c r="A50" s="2"/>
      <c r="B50" s="2"/>
      <c r="C50" s="118"/>
      <c r="D50" s="118"/>
      <c r="E50" s="118"/>
      <c r="G50" s="31"/>
      <c r="H50" s="31"/>
      <c r="I50" s="31"/>
      <c r="J50" s="31"/>
    </row>
    <row r="51" spans="1:10" ht="19.5" customHeight="1" thickBot="1">
      <c r="A51" s="9" t="s">
        <v>3</v>
      </c>
      <c r="B51" s="7" t="s">
        <v>11</v>
      </c>
      <c r="C51" s="201" t="s">
        <v>180</v>
      </c>
      <c r="D51" s="202"/>
      <c r="E51" s="204" t="s">
        <v>6</v>
      </c>
      <c r="G51" s="31"/>
      <c r="H51" s="31"/>
      <c r="I51" s="31"/>
      <c r="J51" s="31"/>
    </row>
    <row r="52" spans="1:10" ht="19.5" customHeight="1" thickBot="1">
      <c r="A52" s="11"/>
      <c r="B52" s="108"/>
      <c r="C52" s="386">
        <v>2008</v>
      </c>
      <c r="D52" s="386">
        <v>2009</v>
      </c>
      <c r="E52" s="486" t="s">
        <v>330</v>
      </c>
      <c r="G52" s="405"/>
      <c r="H52" s="405"/>
      <c r="I52" s="405"/>
      <c r="J52" s="405"/>
    </row>
    <row r="53" spans="1:10" ht="19.5" customHeight="1">
      <c r="A53" s="378" t="s">
        <v>7</v>
      </c>
      <c r="B53" s="516" t="s">
        <v>72</v>
      </c>
      <c r="C53" s="141">
        <v>0.8511547962213292</v>
      </c>
      <c r="D53" s="158">
        <v>0.8557426467099069</v>
      </c>
      <c r="E53" s="139">
        <v>1.0053901481950702</v>
      </c>
      <c r="G53" s="15"/>
      <c r="H53" s="15"/>
      <c r="I53" s="15"/>
      <c r="J53" s="15"/>
    </row>
    <row r="54" spans="1:10" ht="19.5" customHeight="1">
      <c r="A54" s="393" t="s">
        <v>8</v>
      </c>
      <c r="B54" s="516" t="s">
        <v>336</v>
      </c>
      <c r="C54" s="19">
        <v>0.9176334767370224</v>
      </c>
      <c r="D54" s="139">
        <v>0.9133753536155641</v>
      </c>
      <c r="E54" s="139">
        <v>0.9953596689425503</v>
      </c>
      <c r="G54" s="15"/>
      <c r="H54" s="15"/>
      <c r="I54" s="15"/>
      <c r="J54" s="15"/>
    </row>
    <row r="55" spans="1:10" ht="19.5" customHeight="1">
      <c r="A55" s="393" t="s">
        <v>9</v>
      </c>
      <c r="B55" s="516" t="s">
        <v>302</v>
      </c>
      <c r="C55" s="19">
        <v>0.27486499942552944</v>
      </c>
      <c r="D55" s="139">
        <v>0.3337155166423459</v>
      </c>
      <c r="E55" s="139">
        <v>1.2141069883026745</v>
      </c>
      <c r="G55" s="15"/>
      <c r="H55" s="15"/>
      <c r="I55" s="15"/>
      <c r="J55" s="15"/>
    </row>
    <row r="56" spans="1:10" ht="19.5" customHeight="1">
      <c r="A56" s="393" t="s">
        <v>12</v>
      </c>
      <c r="B56" s="516" t="s">
        <v>286</v>
      </c>
      <c r="C56" s="19">
        <v>0.9193440386880773</v>
      </c>
      <c r="D56" s="139">
        <v>0.9269087244300384</v>
      </c>
      <c r="E56" s="139">
        <v>1.0082283513283623</v>
      </c>
      <c r="G56" s="15"/>
      <c r="H56" s="15"/>
      <c r="I56" s="15"/>
      <c r="J56" s="15"/>
    </row>
    <row r="57" spans="1:10" ht="19.5" customHeight="1">
      <c r="A57" s="393" t="s">
        <v>13</v>
      </c>
      <c r="B57" s="516" t="s">
        <v>287</v>
      </c>
      <c r="C57" s="19">
        <v>1</v>
      </c>
      <c r="D57" s="139">
        <v>1</v>
      </c>
      <c r="E57" s="139">
        <v>1</v>
      </c>
      <c r="G57" s="15"/>
      <c r="H57" s="15"/>
      <c r="I57" s="15"/>
      <c r="J57" s="15"/>
    </row>
    <row r="58" spans="1:10" ht="19.5" customHeight="1">
      <c r="A58" s="393" t="s">
        <v>14</v>
      </c>
      <c r="B58" s="516" t="s">
        <v>303</v>
      </c>
      <c r="C58" s="19">
        <v>0.7760984127234947</v>
      </c>
      <c r="D58" s="139">
        <v>0.6336182578797782</v>
      </c>
      <c r="E58" s="139">
        <v>0.8164148354024804</v>
      </c>
      <c r="G58" s="15"/>
      <c r="H58" s="15"/>
      <c r="I58" s="15"/>
      <c r="J58" s="15"/>
    </row>
    <row r="59" spans="1:10" ht="19.5" customHeight="1">
      <c r="A59" s="393" t="s">
        <v>15</v>
      </c>
      <c r="B59" s="516" t="s">
        <v>329</v>
      </c>
      <c r="C59" s="19">
        <v>1</v>
      </c>
      <c r="D59" s="139">
        <v>0.9995454224036043</v>
      </c>
      <c r="E59" s="139">
        <v>0.9995454224036043</v>
      </c>
      <c r="G59" s="15"/>
      <c r="H59" s="15"/>
      <c r="I59" s="15"/>
      <c r="J59" s="15"/>
    </row>
    <row r="60" spans="1:10" ht="19.5" customHeight="1">
      <c r="A60" s="393" t="s">
        <v>16</v>
      </c>
      <c r="B60" s="516" t="s">
        <v>58</v>
      </c>
      <c r="C60" s="19">
        <v>0.9609106059778154</v>
      </c>
      <c r="D60" s="139">
        <v>0.9584151705441367</v>
      </c>
      <c r="E60" s="139">
        <v>0.9974030514200233</v>
      </c>
      <c r="G60" s="15"/>
      <c r="H60" s="15"/>
      <c r="I60" s="15"/>
      <c r="J60" s="15"/>
    </row>
    <row r="61" spans="1:10" ht="19.5" customHeight="1">
      <c r="A61" s="393" t="s">
        <v>17</v>
      </c>
      <c r="B61" s="516" t="s">
        <v>288</v>
      </c>
      <c r="C61" s="19">
        <v>0.6732486604485017</v>
      </c>
      <c r="D61" s="139">
        <v>0.6944134078212291</v>
      </c>
      <c r="E61" s="139">
        <v>1.031436746355541</v>
      </c>
      <c r="G61" s="15"/>
      <c r="H61" s="15"/>
      <c r="I61" s="15"/>
      <c r="J61" s="15"/>
    </row>
    <row r="62" spans="1:10" ht="19.5" customHeight="1">
      <c r="A62" s="393" t="s">
        <v>18</v>
      </c>
      <c r="B62" s="516" t="s">
        <v>59</v>
      </c>
      <c r="C62" s="19">
        <v>0.8735014824045031</v>
      </c>
      <c r="D62" s="139">
        <v>0.8884713995225886</v>
      </c>
      <c r="E62" s="139">
        <v>1.0171378268035418</v>
      </c>
      <c r="G62" s="15"/>
      <c r="H62" s="15"/>
      <c r="I62" s="15"/>
      <c r="J62" s="15"/>
    </row>
    <row r="63" spans="1:10" ht="19.5" customHeight="1">
      <c r="A63" s="393" t="s">
        <v>19</v>
      </c>
      <c r="B63" s="516" t="s">
        <v>82</v>
      </c>
      <c r="C63" s="19">
        <v>0.40001691045911897</v>
      </c>
      <c r="D63" s="139">
        <v>0.4</v>
      </c>
      <c r="E63" s="139">
        <v>0.9999577256393998</v>
      </c>
      <c r="G63" s="15"/>
      <c r="H63" s="15"/>
      <c r="I63" s="15"/>
      <c r="J63" s="15"/>
    </row>
    <row r="64" spans="1:10" ht="19.5" customHeight="1">
      <c r="A64" s="393" t="s">
        <v>20</v>
      </c>
      <c r="B64" s="516" t="s">
        <v>79</v>
      </c>
      <c r="C64" s="19">
        <v>0.9111820364104953</v>
      </c>
      <c r="D64" s="139">
        <v>0.9146270488331467</v>
      </c>
      <c r="E64" s="139">
        <v>1.003780816878505</v>
      </c>
      <c r="G64" s="15"/>
      <c r="H64" s="15"/>
      <c r="I64" s="15"/>
      <c r="J64" s="15"/>
    </row>
    <row r="65" spans="1:10" ht="19.5" customHeight="1">
      <c r="A65" s="393" t="s">
        <v>21</v>
      </c>
      <c r="B65" s="516" t="s">
        <v>221</v>
      </c>
      <c r="C65" s="19">
        <v>0.15635453673210073</v>
      </c>
      <c r="D65" s="139">
        <v>0.21970455201616784</v>
      </c>
      <c r="E65" s="139">
        <v>1.4051690255244182</v>
      </c>
      <c r="G65" s="15"/>
      <c r="H65" s="15"/>
      <c r="I65" s="15"/>
      <c r="J65" s="15"/>
    </row>
    <row r="66" spans="1:10" ht="19.5" customHeight="1">
      <c r="A66" s="393" t="s">
        <v>22</v>
      </c>
      <c r="B66" s="516" t="s">
        <v>60</v>
      </c>
      <c r="C66" s="19">
        <v>0.9938162334737358</v>
      </c>
      <c r="D66" s="139">
        <v>0.9893208495247034</v>
      </c>
      <c r="E66" s="139">
        <v>0.9954766446777394</v>
      </c>
      <c r="G66" s="15"/>
      <c r="H66" s="15"/>
      <c r="I66" s="15"/>
      <c r="J66" s="15"/>
    </row>
    <row r="67" spans="1:10" ht="19.5" customHeight="1">
      <c r="A67" s="393" t="s">
        <v>23</v>
      </c>
      <c r="B67" s="516" t="s">
        <v>76</v>
      </c>
      <c r="C67" s="19">
        <v>0.8956704885717761</v>
      </c>
      <c r="D67" s="139">
        <v>0.7682310489081631</v>
      </c>
      <c r="E67" s="139">
        <v>0.8577161564552314</v>
      </c>
      <c r="G67" s="15"/>
      <c r="H67" s="15"/>
      <c r="I67" s="15"/>
      <c r="J67" s="15"/>
    </row>
    <row r="68" spans="1:10" ht="19.5" customHeight="1">
      <c r="A68" s="393" t="s">
        <v>24</v>
      </c>
      <c r="B68" s="516" t="s">
        <v>307</v>
      </c>
      <c r="C68" s="19">
        <v>0.8074236215692455</v>
      </c>
      <c r="D68" s="139">
        <v>0.7896826532023133</v>
      </c>
      <c r="E68" s="139">
        <v>0.9780276822562458</v>
      </c>
      <c r="G68" s="15"/>
      <c r="H68" s="15"/>
      <c r="I68" s="15"/>
      <c r="J68" s="15"/>
    </row>
    <row r="69" spans="1:10" ht="19.5" customHeight="1">
      <c r="A69" s="393" t="s">
        <v>25</v>
      </c>
      <c r="B69" s="516" t="s">
        <v>308</v>
      </c>
      <c r="C69" s="19">
        <v>0.7256702412868633</v>
      </c>
      <c r="D69" s="139">
        <v>0.6226040007680752</v>
      </c>
      <c r="E69" s="139">
        <v>0.8579709699325465</v>
      </c>
      <c r="G69" s="15"/>
      <c r="H69" s="15"/>
      <c r="I69" s="15"/>
      <c r="J69" s="15"/>
    </row>
    <row r="70" spans="1:10" ht="19.5" customHeight="1">
      <c r="A70" s="393" t="s">
        <v>26</v>
      </c>
      <c r="B70" s="516" t="s">
        <v>80</v>
      </c>
      <c r="C70" s="19">
        <v>0.7431573967696155</v>
      </c>
      <c r="D70" s="139">
        <v>0.8229826036917356</v>
      </c>
      <c r="E70" s="139">
        <v>1.1074135940368854</v>
      </c>
      <c r="G70" s="15"/>
      <c r="H70" s="15"/>
      <c r="I70" s="15"/>
      <c r="J70" s="15"/>
    </row>
    <row r="71" spans="1:10" ht="19.5" customHeight="1">
      <c r="A71" s="393" t="s">
        <v>27</v>
      </c>
      <c r="B71" s="516" t="s">
        <v>309</v>
      </c>
      <c r="C71" s="19">
        <v>0.9553498045924956</v>
      </c>
      <c r="D71" s="139">
        <v>0.9158676413605145</v>
      </c>
      <c r="E71" s="139">
        <v>0.9586725584260497</v>
      </c>
      <c r="G71" s="15"/>
      <c r="H71" s="15"/>
      <c r="I71" s="15"/>
      <c r="J71" s="15"/>
    </row>
    <row r="72" spans="1:10" ht="19.5" customHeight="1">
      <c r="A72" s="393" t="s">
        <v>28</v>
      </c>
      <c r="B72" s="516" t="s">
        <v>61</v>
      </c>
      <c r="C72" s="19">
        <v>0.541960836552551</v>
      </c>
      <c r="D72" s="139">
        <v>0.5580954425126994</v>
      </c>
      <c r="E72" s="139">
        <v>1.0297707968398264</v>
      </c>
      <c r="G72" s="15"/>
      <c r="H72" s="15"/>
      <c r="I72" s="15"/>
      <c r="J72" s="15"/>
    </row>
    <row r="73" spans="1:10" ht="19.5" customHeight="1">
      <c r="A73" s="393" t="s">
        <v>29</v>
      </c>
      <c r="B73" s="54" t="s">
        <v>222</v>
      </c>
      <c r="C73" s="578" t="s">
        <v>326</v>
      </c>
      <c r="D73" s="582" t="s">
        <v>326</v>
      </c>
      <c r="E73" s="159" t="s">
        <v>77</v>
      </c>
      <c r="G73" s="588"/>
      <c r="H73" s="588"/>
      <c r="I73" s="588"/>
      <c r="J73" s="588"/>
    </row>
    <row r="74" spans="1:10" ht="19.5" customHeight="1">
      <c r="A74" s="393" t="s">
        <v>34</v>
      </c>
      <c r="B74" s="516" t="s">
        <v>310</v>
      </c>
      <c r="C74" s="19">
        <v>0.9971061650686119</v>
      </c>
      <c r="D74" s="139">
        <v>0.995733238874219</v>
      </c>
      <c r="E74" s="139">
        <v>0.9986230892531905</v>
      </c>
      <c r="G74" s="15"/>
      <c r="H74" s="15"/>
      <c r="I74" s="15"/>
      <c r="J74" s="15"/>
    </row>
    <row r="75" spans="1:10" ht="19.5" customHeight="1">
      <c r="A75" s="393" t="s">
        <v>35</v>
      </c>
      <c r="B75" s="516" t="s">
        <v>213</v>
      </c>
      <c r="C75" s="19">
        <v>0.9730561648499462</v>
      </c>
      <c r="D75" s="139">
        <v>0.9716404376383063</v>
      </c>
      <c r="E75" s="139">
        <v>0.998545071432893</v>
      </c>
      <c r="G75" s="15"/>
      <c r="H75" s="15"/>
      <c r="I75" s="15"/>
      <c r="J75" s="15"/>
    </row>
    <row r="76" spans="1:10" ht="19.5" customHeight="1">
      <c r="A76" s="393" t="s">
        <v>36</v>
      </c>
      <c r="B76" s="516" t="s">
        <v>311</v>
      </c>
      <c r="C76" s="19">
        <v>1</v>
      </c>
      <c r="D76" s="139">
        <v>1</v>
      </c>
      <c r="E76" s="139">
        <v>1</v>
      </c>
      <c r="G76" s="15"/>
      <c r="H76" s="15"/>
      <c r="I76" s="15"/>
      <c r="J76" s="15"/>
    </row>
    <row r="77" spans="1:10" ht="19.5" customHeight="1">
      <c r="A77" s="393" t="s">
        <v>37</v>
      </c>
      <c r="B77" s="516" t="s">
        <v>223</v>
      </c>
      <c r="C77" s="19">
        <v>0.5701466204295188</v>
      </c>
      <c r="D77" s="139">
        <v>0.4658060386215726</v>
      </c>
      <c r="E77" s="139">
        <v>0.816993422272079</v>
      </c>
      <c r="G77" s="15"/>
      <c r="H77" s="15"/>
      <c r="I77" s="15"/>
      <c r="J77" s="15"/>
    </row>
    <row r="78" spans="1:10" ht="19.5" customHeight="1">
      <c r="A78" s="393" t="s">
        <v>38</v>
      </c>
      <c r="B78" s="516" t="s">
        <v>62</v>
      </c>
      <c r="C78" s="19">
        <v>0.9682961895494597</v>
      </c>
      <c r="D78" s="139">
        <v>0.8950731430454604</v>
      </c>
      <c r="E78" s="139">
        <v>0.9243794953504161</v>
      </c>
      <c r="G78" s="15"/>
      <c r="H78" s="15"/>
      <c r="I78" s="15"/>
      <c r="J78" s="15"/>
    </row>
    <row r="79" spans="1:10" ht="19.5" customHeight="1">
      <c r="A79" s="393" t="s">
        <v>39</v>
      </c>
      <c r="B79" s="516" t="s">
        <v>259</v>
      </c>
      <c r="C79" s="19">
        <v>0.7395493556180145</v>
      </c>
      <c r="D79" s="139">
        <v>0.7282975404483785</v>
      </c>
      <c r="E79" s="139">
        <v>0.984785579104138</v>
      </c>
      <c r="G79" s="15"/>
      <c r="H79" s="15"/>
      <c r="I79" s="15"/>
      <c r="J79" s="15"/>
    </row>
    <row r="80" spans="1:10" ht="19.5" customHeight="1">
      <c r="A80" s="393" t="s">
        <v>40</v>
      </c>
      <c r="B80" s="516" t="s">
        <v>312</v>
      </c>
      <c r="C80" s="19">
        <v>0.9889429287939813</v>
      </c>
      <c r="D80" s="139">
        <v>0.9822106335737583</v>
      </c>
      <c r="E80" s="139">
        <v>0.993192433027017</v>
      </c>
      <c r="G80" s="15"/>
      <c r="H80" s="15"/>
      <c r="I80" s="15"/>
      <c r="J80" s="15"/>
    </row>
    <row r="81" spans="1:10" ht="19.5" customHeight="1">
      <c r="A81" s="393" t="s">
        <v>41</v>
      </c>
      <c r="B81" s="516" t="s">
        <v>63</v>
      </c>
      <c r="C81" s="19">
        <v>0.9873082650333319</v>
      </c>
      <c r="D81" s="139">
        <v>0.9833172659969255</v>
      </c>
      <c r="E81" s="139">
        <v>0.9959576971268729</v>
      </c>
      <c r="G81" s="15"/>
      <c r="H81" s="15"/>
      <c r="I81" s="15"/>
      <c r="J81" s="15"/>
    </row>
    <row r="82" spans="1:10" ht="19.5" customHeight="1">
      <c r="A82" s="393" t="s">
        <v>42</v>
      </c>
      <c r="B82" s="516" t="s">
        <v>214</v>
      </c>
      <c r="C82" s="19">
        <v>0.9368364555106101</v>
      </c>
      <c r="D82" s="139">
        <v>0.9247396015379238</v>
      </c>
      <c r="E82" s="139">
        <v>0.9870875499116939</v>
      </c>
      <c r="G82" s="15"/>
      <c r="H82" s="15"/>
      <c r="I82" s="15"/>
      <c r="J82" s="15"/>
    </row>
    <row r="83" spans="1:10" ht="19.5" customHeight="1">
      <c r="A83" s="393" t="s">
        <v>43</v>
      </c>
      <c r="B83" s="516" t="s">
        <v>64</v>
      </c>
      <c r="C83" s="19">
        <v>0.9996551055161561</v>
      </c>
      <c r="D83" s="139">
        <v>0.9997481168737705</v>
      </c>
      <c r="E83" s="139">
        <v>1.0000930434477864</v>
      </c>
      <c r="G83" s="15"/>
      <c r="H83" s="15"/>
      <c r="I83" s="15"/>
      <c r="J83" s="15"/>
    </row>
    <row r="84" spans="1:10" ht="19.5" customHeight="1">
      <c r="A84" s="393" t="s">
        <v>68</v>
      </c>
      <c r="B84" s="516" t="s">
        <v>65</v>
      </c>
      <c r="C84" s="19">
        <v>0.8624930901050304</v>
      </c>
      <c r="D84" s="139">
        <v>0.8535040877085204</v>
      </c>
      <c r="E84" s="139">
        <v>0.9895778847394414</v>
      </c>
      <c r="G84" s="15"/>
      <c r="H84" s="15"/>
      <c r="I84" s="15"/>
      <c r="J84" s="15"/>
    </row>
    <row r="85" spans="1:10" ht="19.5" customHeight="1">
      <c r="A85" s="393" t="s">
        <v>75</v>
      </c>
      <c r="B85" s="516" t="s">
        <v>224</v>
      </c>
      <c r="C85" s="19">
        <v>0.7790310048374565</v>
      </c>
      <c r="D85" s="139">
        <v>0.8234642178594047</v>
      </c>
      <c r="E85" s="139">
        <v>1.05703651426713</v>
      </c>
      <c r="G85" s="15"/>
      <c r="H85" s="15"/>
      <c r="I85" s="15"/>
      <c r="J85" s="15"/>
    </row>
    <row r="86" spans="1:10" ht="19.5" customHeight="1">
      <c r="A86" s="393" t="s">
        <v>78</v>
      </c>
      <c r="B86" s="516" t="s">
        <v>225</v>
      </c>
      <c r="C86" s="19">
        <v>0.6410687185935317</v>
      </c>
      <c r="D86" s="139">
        <v>0.6177590691733773</v>
      </c>
      <c r="E86" s="139">
        <v>0.9636393903741015</v>
      </c>
      <c r="G86" s="15"/>
      <c r="H86" s="15"/>
      <c r="I86" s="15"/>
      <c r="J86" s="15"/>
    </row>
    <row r="87" spans="1:10" ht="19.5" customHeight="1" thickBot="1">
      <c r="A87" s="393" t="s">
        <v>81</v>
      </c>
      <c r="B87" s="516" t="s">
        <v>66</v>
      </c>
      <c r="C87" s="142">
        <v>0.916022852771451</v>
      </c>
      <c r="D87" s="160">
        <v>0.9132367785753198</v>
      </c>
      <c r="E87" s="139">
        <v>0.9969585101641276</v>
      </c>
      <c r="G87" s="15"/>
      <c r="H87" s="15"/>
      <c r="I87" s="15"/>
      <c r="J87" s="15"/>
    </row>
    <row r="88" spans="1:10" ht="19.5" customHeight="1" thickBot="1">
      <c r="A88" s="386" t="s">
        <v>298</v>
      </c>
      <c r="B88" s="427" t="s">
        <v>2</v>
      </c>
      <c r="C88" s="207">
        <v>0.9158887476608766</v>
      </c>
      <c r="D88" s="33">
        <v>0.9006412623758928</v>
      </c>
      <c r="E88" s="234">
        <v>0.9833522517621001</v>
      </c>
      <c r="G88" s="15"/>
      <c r="H88" s="15"/>
      <c r="I88" s="15"/>
      <c r="J88" s="15"/>
    </row>
    <row r="89" spans="7:10" ht="19.5" customHeight="1">
      <c r="G89" s="31"/>
      <c r="H89" s="31"/>
      <c r="I89" s="31"/>
      <c r="J89" s="31"/>
    </row>
    <row r="90" spans="1:10" ht="19.5" customHeight="1">
      <c r="A90" s="244" t="s">
        <v>183</v>
      </c>
      <c r="B90" s="244"/>
      <c r="C90" s="313"/>
      <c r="D90" s="313"/>
      <c r="E90" s="313"/>
      <c r="G90" s="31"/>
      <c r="H90" s="31"/>
      <c r="I90" s="31"/>
      <c r="J90" s="31"/>
    </row>
    <row r="91" spans="1:10" ht="19.5" customHeight="1" thickBot="1">
      <c r="A91" s="2"/>
      <c r="B91" s="2"/>
      <c r="C91" s="118"/>
      <c r="D91" s="118"/>
      <c r="E91" s="118"/>
      <c r="G91" s="31"/>
      <c r="H91" s="31"/>
      <c r="I91" s="31"/>
      <c r="J91" s="31"/>
    </row>
    <row r="92" spans="1:10" ht="19.5" customHeight="1" thickBot="1">
      <c r="A92" s="9" t="s">
        <v>3</v>
      </c>
      <c r="B92" s="7" t="s">
        <v>4</v>
      </c>
      <c r="C92" s="201" t="s">
        <v>184</v>
      </c>
      <c r="D92" s="202"/>
      <c r="E92" s="203" t="s">
        <v>6</v>
      </c>
      <c r="G92" s="31"/>
      <c r="H92" s="31"/>
      <c r="I92" s="31"/>
      <c r="J92" s="31"/>
    </row>
    <row r="93" spans="1:10" ht="19.5" customHeight="1" thickBot="1">
      <c r="A93" s="11"/>
      <c r="B93" s="108"/>
      <c r="C93" s="386">
        <v>2008</v>
      </c>
      <c r="D93" s="386">
        <v>2009</v>
      </c>
      <c r="E93" s="486" t="s">
        <v>330</v>
      </c>
      <c r="G93" s="405"/>
      <c r="H93" s="405"/>
      <c r="I93" s="405"/>
      <c r="J93" s="405"/>
    </row>
    <row r="94" spans="1:10" ht="19.5" customHeight="1">
      <c r="A94" s="27" t="s">
        <v>7</v>
      </c>
      <c r="B94" s="26" t="s">
        <v>0</v>
      </c>
      <c r="C94" s="205">
        <v>0.9921044143821142</v>
      </c>
      <c r="D94" s="19">
        <v>0.9649950056005465</v>
      </c>
      <c r="E94" s="139">
        <v>0.972674843102627</v>
      </c>
      <c r="G94" s="15"/>
      <c r="H94" s="15"/>
      <c r="I94" s="15"/>
      <c r="J94" s="15"/>
    </row>
    <row r="95" spans="1:10" ht="19.5" customHeight="1" thickBot="1">
      <c r="A95" s="17" t="s">
        <v>8</v>
      </c>
      <c r="B95" s="22" t="s">
        <v>1</v>
      </c>
      <c r="C95" s="205">
        <v>0.9156256402583811</v>
      </c>
      <c r="D95" s="19">
        <v>0.9077940193617969</v>
      </c>
      <c r="E95" s="139">
        <v>0.9914466998823076</v>
      </c>
      <c r="G95" s="15"/>
      <c r="H95" s="15"/>
      <c r="I95" s="15"/>
      <c r="J95" s="15"/>
    </row>
    <row r="96" spans="1:10" ht="19.5" customHeight="1" thickBot="1">
      <c r="A96" s="183" t="s">
        <v>9</v>
      </c>
      <c r="B96" s="174" t="s">
        <v>54</v>
      </c>
      <c r="C96" s="207">
        <v>0.9657403187025382</v>
      </c>
      <c r="D96" s="33">
        <v>0.9473010542967544</v>
      </c>
      <c r="E96" s="234">
        <v>0.9809066018590207</v>
      </c>
      <c r="G96" s="31"/>
      <c r="H96" s="31"/>
      <c r="I96" s="31"/>
      <c r="J96" s="31"/>
    </row>
    <row r="97" spans="7:10" ht="19.5" customHeight="1">
      <c r="G97" s="31"/>
      <c r="H97" s="31"/>
      <c r="I97" s="31"/>
      <c r="J97" s="31"/>
    </row>
    <row r="98" spans="7:10" ht="19.5" customHeight="1">
      <c r="G98" s="31"/>
      <c r="H98" s="31"/>
      <c r="I98" s="31"/>
      <c r="J98" s="31"/>
    </row>
    <row r="99" spans="1:10" ht="19.5" customHeight="1">
      <c r="A99" s="244" t="s">
        <v>185</v>
      </c>
      <c r="B99" s="244"/>
      <c r="C99" s="313"/>
      <c r="D99" s="313"/>
      <c r="E99" s="313"/>
      <c r="G99" s="31"/>
      <c r="H99" s="31"/>
      <c r="I99" s="31"/>
      <c r="J99" s="31"/>
    </row>
    <row r="100" spans="1:10" ht="19.5" customHeight="1" thickBot="1">
      <c r="A100" s="2"/>
      <c r="B100" s="2"/>
      <c r="C100" s="118"/>
      <c r="D100" s="118"/>
      <c r="E100" s="118"/>
      <c r="G100" s="31"/>
      <c r="H100" s="31"/>
      <c r="I100" s="31"/>
      <c r="J100" s="31"/>
    </row>
    <row r="101" spans="1:10" ht="19.5" customHeight="1" thickBot="1">
      <c r="A101" s="9" t="s">
        <v>3</v>
      </c>
      <c r="B101" s="7" t="s">
        <v>11</v>
      </c>
      <c r="C101" s="201" t="s">
        <v>184</v>
      </c>
      <c r="D101" s="202"/>
      <c r="E101" s="204" t="s">
        <v>6</v>
      </c>
      <c r="G101" s="31"/>
      <c r="H101" s="31"/>
      <c r="I101" s="31"/>
      <c r="J101" s="31"/>
    </row>
    <row r="102" spans="1:10" ht="19.5" customHeight="1" thickBot="1">
      <c r="A102" s="11"/>
      <c r="B102" s="108"/>
      <c r="C102" s="386">
        <v>2008</v>
      </c>
      <c r="D102" s="386">
        <v>2009</v>
      </c>
      <c r="E102" s="486" t="s">
        <v>330</v>
      </c>
      <c r="G102" s="405"/>
      <c r="H102" s="405"/>
      <c r="I102" s="405"/>
      <c r="J102" s="405"/>
    </row>
    <row r="103" spans="1:10" ht="19.5" customHeight="1">
      <c r="A103" s="407" t="s">
        <v>7</v>
      </c>
      <c r="B103" s="514" t="s">
        <v>281</v>
      </c>
      <c r="C103" s="190">
        <v>0.9998671162826327</v>
      </c>
      <c r="D103" s="141">
        <v>0.9996588496251297</v>
      </c>
      <c r="E103" s="158">
        <v>0.9997917056635713</v>
      </c>
      <c r="G103" s="15"/>
      <c r="H103" s="15"/>
      <c r="I103" s="15"/>
      <c r="J103" s="15"/>
    </row>
    <row r="104" spans="1:10" ht="19.5" customHeight="1">
      <c r="A104" s="409" t="s">
        <v>8</v>
      </c>
      <c r="B104" s="515" t="s">
        <v>217</v>
      </c>
      <c r="C104" s="205">
        <v>0.996108083763696</v>
      </c>
      <c r="D104" s="19">
        <v>0.9977286599924428</v>
      </c>
      <c r="E104" s="139">
        <v>1.001626908018479</v>
      </c>
      <c r="G104" s="15"/>
      <c r="H104" s="15"/>
      <c r="I104" s="15"/>
      <c r="J104" s="15"/>
    </row>
    <row r="105" spans="1:10" ht="19.5" customHeight="1">
      <c r="A105" s="409" t="s">
        <v>9</v>
      </c>
      <c r="B105" s="515" t="s">
        <v>55</v>
      </c>
      <c r="C105" s="205">
        <v>0.965074965744505</v>
      </c>
      <c r="D105" s="19">
        <v>0.9594281778249528</v>
      </c>
      <c r="E105" s="139">
        <v>0.9941488608450267</v>
      </c>
      <c r="G105" s="15"/>
      <c r="H105" s="15"/>
      <c r="I105" s="15"/>
      <c r="J105" s="15"/>
    </row>
    <row r="106" spans="1:10" ht="19.5" customHeight="1">
      <c r="A106" s="409" t="s">
        <v>12</v>
      </c>
      <c r="B106" s="515" t="s">
        <v>327</v>
      </c>
      <c r="C106" s="205">
        <v>0.9996810631648876</v>
      </c>
      <c r="D106" s="19">
        <v>0.999776967063689</v>
      </c>
      <c r="E106" s="139">
        <v>1.000095934495846</v>
      </c>
      <c r="G106" s="15"/>
      <c r="H106" s="15"/>
      <c r="I106" s="15"/>
      <c r="J106" s="15"/>
    </row>
    <row r="107" spans="1:10" ht="19.5" customHeight="1">
      <c r="A107" s="409" t="s">
        <v>13</v>
      </c>
      <c r="B107" s="515" t="s">
        <v>299</v>
      </c>
      <c r="C107" s="205">
        <v>0.9997143531552858</v>
      </c>
      <c r="D107" s="19">
        <v>0.9993719360261171</v>
      </c>
      <c r="E107" s="139">
        <v>0.9996574850325115</v>
      </c>
      <c r="G107" s="15"/>
      <c r="H107" s="15"/>
      <c r="I107" s="15"/>
      <c r="J107" s="15"/>
    </row>
    <row r="108" spans="1:10" ht="19.5" customHeight="1">
      <c r="A108" s="409" t="s">
        <v>14</v>
      </c>
      <c r="B108" s="515" t="s">
        <v>282</v>
      </c>
      <c r="C108" s="205">
        <v>0.9968253461383915</v>
      </c>
      <c r="D108" s="19">
        <v>0.9911307608060257</v>
      </c>
      <c r="E108" s="139">
        <v>0.9942872787550737</v>
      </c>
      <c r="G108" s="15"/>
      <c r="H108" s="15"/>
      <c r="I108" s="15"/>
      <c r="J108" s="15"/>
    </row>
    <row r="109" spans="1:10" ht="19.5" customHeight="1">
      <c r="A109" s="409" t="s">
        <v>15</v>
      </c>
      <c r="B109" s="515" t="s">
        <v>328</v>
      </c>
      <c r="C109" s="205">
        <v>1</v>
      </c>
      <c r="D109" s="19">
        <v>1</v>
      </c>
      <c r="E109" s="139">
        <v>1</v>
      </c>
      <c r="G109" s="15"/>
      <c r="H109" s="15"/>
      <c r="I109" s="15"/>
      <c r="J109" s="15"/>
    </row>
    <row r="110" spans="1:10" ht="19.5" customHeight="1">
      <c r="A110" s="409" t="s">
        <v>16</v>
      </c>
      <c r="B110" s="515" t="s">
        <v>71</v>
      </c>
      <c r="C110" s="205">
        <v>1</v>
      </c>
      <c r="D110" s="19">
        <v>0.9952172514578992</v>
      </c>
      <c r="E110" s="139">
        <v>0.9952172514578992</v>
      </c>
      <c r="G110" s="15"/>
      <c r="H110" s="15"/>
      <c r="I110" s="15"/>
      <c r="J110" s="15"/>
    </row>
    <row r="111" spans="1:10" ht="19.5" customHeight="1">
      <c r="A111" s="409" t="s">
        <v>17</v>
      </c>
      <c r="B111" s="515" t="s">
        <v>56</v>
      </c>
      <c r="C111" s="205">
        <v>0.9998942572896381</v>
      </c>
      <c r="D111" s="19">
        <v>0.9994278565956498</v>
      </c>
      <c r="E111" s="139">
        <v>0.9995335499823226</v>
      </c>
      <c r="G111" s="15"/>
      <c r="H111" s="15"/>
      <c r="I111" s="15"/>
      <c r="J111" s="15"/>
    </row>
    <row r="112" spans="1:10" ht="19.5" customHeight="1">
      <c r="A112" s="409" t="s">
        <v>18</v>
      </c>
      <c r="B112" s="515" t="s">
        <v>206</v>
      </c>
      <c r="C112" s="205">
        <v>1</v>
      </c>
      <c r="D112" s="19">
        <v>1</v>
      </c>
      <c r="E112" s="139">
        <v>1</v>
      </c>
      <c r="G112" s="15"/>
      <c r="H112" s="15"/>
      <c r="I112" s="15"/>
      <c r="J112" s="15"/>
    </row>
    <row r="113" spans="1:10" ht="19.5" customHeight="1">
      <c r="A113" s="409" t="s">
        <v>19</v>
      </c>
      <c r="B113" s="515" t="s">
        <v>207</v>
      </c>
      <c r="C113" s="205">
        <v>0.9892861953559697</v>
      </c>
      <c r="D113" s="19">
        <v>0.9838589730588514</v>
      </c>
      <c r="E113" s="139">
        <v>0.9945140017897799</v>
      </c>
      <c r="G113" s="15"/>
      <c r="H113" s="15"/>
      <c r="I113" s="15"/>
      <c r="J113" s="15"/>
    </row>
    <row r="114" spans="1:10" ht="19.5" customHeight="1">
      <c r="A114" s="409" t="s">
        <v>20</v>
      </c>
      <c r="B114" s="515" t="s">
        <v>208</v>
      </c>
      <c r="C114" s="205">
        <v>0.9990482888401365</v>
      </c>
      <c r="D114" s="19">
        <v>0.9982165064015082</v>
      </c>
      <c r="E114" s="139">
        <v>0.9991674251906342</v>
      </c>
      <c r="G114" s="15"/>
      <c r="H114" s="15"/>
      <c r="I114" s="15"/>
      <c r="J114" s="15"/>
    </row>
    <row r="115" spans="1:10" ht="19.5" customHeight="1">
      <c r="A115" s="409" t="s">
        <v>21</v>
      </c>
      <c r="B115" s="515" t="s">
        <v>73</v>
      </c>
      <c r="C115" s="205">
        <v>0.9927175003939849</v>
      </c>
      <c r="D115" s="19">
        <v>0.9879111605364755</v>
      </c>
      <c r="E115" s="139">
        <v>0.9951584012011455</v>
      </c>
      <c r="G115" s="15"/>
      <c r="H115" s="15"/>
      <c r="I115" s="15"/>
      <c r="J115" s="15"/>
    </row>
    <row r="116" spans="1:10" ht="19.5" customHeight="1">
      <c r="A116" s="409" t="s">
        <v>22</v>
      </c>
      <c r="B116" s="515" t="s">
        <v>305</v>
      </c>
      <c r="C116" s="205">
        <v>0.8333599763901527</v>
      </c>
      <c r="D116" s="19">
        <v>0.6974850093572165</v>
      </c>
      <c r="E116" s="139">
        <v>0.8369552523730467</v>
      </c>
      <c r="G116" s="15"/>
      <c r="H116" s="15"/>
      <c r="I116" s="15"/>
      <c r="J116" s="15"/>
    </row>
    <row r="117" spans="1:10" ht="19.5" customHeight="1">
      <c r="A117" s="409" t="s">
        <v>23</v>
      </c>
      <c r="B117" s="515" t="s">
        <v>306</v>
      </c>
      <c r="C117" s="205">
        <v>0.9353568300134599</v>
      </c>
      <c r="D117" s="19">
        <v>0.7264084657288747</v>
      </c>
      <c r="E117" s="139">
        <v>0.7766110669426786</v>
      </c>
      <c r="G117" s="15"/>
      <c r="H117" s="15"/>
      <c r="I117" s="15"/>
      <c r="J117" s="15"/>
    </row>
    <row r="118" spans="1:10" ht="19.5" customHeight="1">
      <c r="A118" s="409" t="s">
        <v>24</v>
      </c>
      <c r="B118" s="515" t="s">
        <v>209</v>
      </c>
      <c r="C118" s="205">
        <v>1</v>
      </c>
      <c r="D118" s="19">
        <v>1</v>
      </c>
      <c r="E118" s="139">
        <v>1</v>
      </c>
      <c r="G118" s="15"/>
      <c r="H118" s="15"/>
      <c r="I118" s="15"/>
      <c r="J118" s="15"/>
    </row>
    <row r="119" spans="1:10" ht="19.5" customHeight="1">
      <c r="A119" s="409" t="s">
        <v>25</v>
      </c>
      <c r="B119" s="575" t="s">
        <v>300</v>
      </c>
      <c r="C119" s="578" t="s">
        <v>326</v>
      </c>
      <c r="D119" s="582" t="s">
        <v>326</v>
      </c>
      <c r="E119" s="159" t="s">
        <v>77</v>
      </c>
      <c r="G119" s="15"/>
      <c r="H119" s="15"/>
      <c r="I119" s="15"/>
      <c r="J119" s="15"/>
    </row>
    <row r="120" spans="1:10" ht="19.5" customHeight="1">
      <c r="A120" s="409" t="s">
        <v>26</v>
      </c>
      <c r="B120" s="515" t="s">
        <v>332</v>
      </c>
      <c r="C120" s="205">
        <v>0.6391076115485564</v>
      </c>
      <c r="D120" s="19">
        <v>0.7559633027522936</v>
      </c>
      <c r="E120" s="139">
        <v>1.1828419644707346</v>
      </c>
      <c r="G120" s="15"/>
      <c r="H120" s="15"/>
      <c r="I120" s="15"/>
      <c r="J120" s="15"/>
    </row>
    <row r="121" spans="1:10" ht="19.5" customHeight="1">
      <c r="A121" s="409" t="s">
        <v>27</v>
      </c>
      <c r="B121" s="515" t="s">
        <v>283</v>
      </c>
      <c r="C121" s="205">
        <v>0.9972024642123747</v>
      </c>
      <c r="D121" s="19">
        <v>0.9992980227641189</v>
      </c>
      <c r="E121" s="139">
        <v>1.0021014373980708</v>
      </c>
      <c r="G121" s="15"/>
      <c r="H121" s="15"/>
      <c r="I121" s="15"/>
      <c r="J121" s="15"/>
    </row>
    <row r="122" spans="1:10" ht="19.5" customHeight="1">
      <c r="A122" s="409" t="s">
        <v>28</v>
      </c>
      <c r="B122" s="515" t="s">
        <v>301</v>
      </c>
      <c r="C122" s="205">
        <v>0.9995549747751611</v>
      </c>
      <c r="D122" s="19">
        <v>0.9995384284537878</v>
      </c>
      <c r="E122" s="139">
        <v>0.9999834463118179</v>
      </c>
      <c r="G122" s="15"/>
      <c r="H122" s="15"/>
      <c r="I122" s="15"/>
      <c r="J122" s="15"/>
    </row>
    <row r="123" spans="1:10" ht="19.5" customHeight="1">
      <c r="A123" s="409" t="s">
        <v>29</v>
      </c>
      <c r="B123" s="515" t="s">
        <v>210</v>
      </c>
      <c r="C123" s="205">
        <v>0.9979887947134033</v>
      </c>
      <c r="D123" s="19">
        <v>1</v>
      </c>
      <c r="E123" s="139">
        <v>1.0020152583849142</v>
      </c>
      <c r="G123" s="15"/>
      <c r="H123" s="15"/>
      <c r="I123" s="15"/>
      <c r="J123" s="15"/>
    </row>
    <row r="124" spans="1:10" ht="19.5" customHeight="1">
      <c r="A124" s="409" t="s">
        <v>34</v>
      </c>
      <c r="B124" s="515" t="s">
        <v>258</v>
      </c>
      <c r="C124" s="205">
        <v>0.976609777656898</v>
      </c>
      <c r="D124" s="19">
        <v>0.9981953290870488</v>
      </c>
      <c r="E124" s="139">
        <v>1.0221025346294803</v>
      </c>
      <c r="G124" s="15"/>
      <c r="H124" s="15"/>
      <c r="I124" s="15"/>
      <c r="J124" s="15"/>
    </row>
    <row r="125" spans="1:10" ht="19.5" customHeight="1">
      <c r="A125" s="409" t="s">
        <v>35</v>
      </c>
      <c r="B125" s="515" t="s">
        <v>284</v>
      </c>
      <c r="C125" s="205">
        <v>1</v>
      </c>
      <c r="D125" s="19">
        <v>1</v>
      </c>
      <c r="E125" s="139">
        <v>1</v>
      </c>
      <c r="G125" s="15"/>
      <c r="H125" s="15"/>
      <c r="I125" s="15"/>
      <c r="J125" s="15"/>
    </row>
    <row r="126" spans="1:10" ht="19.5" customHeight="1">
      <c r="A126" s="409" t="s">
        <v>36</v>
      </c>
      <c r="B126" s="515" t="s">
        <v>57</v>
      </c>
      <c r="C126" s="205">
        <v>1</v>
      </c>
      <c r="D126" s="19">
        <v>1</v>
      </c>
      <c r="E126" s="139">
        <v>1</v>
      </c>
      <c r="G126" s="15"/>
      <c r="H126" s="15"/>
      <c r="I126" s="15"/>
      <c r="J126" s="15"/>
    </row>
    <row r="127" spans="1:10" ht="19.5" customHeight="1">
      <c r="A127" s="409" t="s">
        <v>37</v>
      </c>
      <c r="B127" s="515" t="s">
        <v>211</v>
      </c>
      <c r="C127" s="205">
        <v>0.993282876064333</v>
      </c>
      <c r="D127" s="19">
        <v>0.9983547557840617</v>
      </c>
      <c r="E127" s="139">
        <v>1.005106178553913</v>
      </c>
      <c r="G127" s="15"/>
      <c r="H127" s="15"/>
      <c r="I127" s="15"/>
      <c r="J127" s="15"/>
    </row>
    <row r="128" spans="1:10" ht="19.5" customHeight="1">
      <c r="A128" s="409" t="s">
        <v>38</v>
      </c>
      <c r="B128" s="515" t="s">
        <v>74</v>
      </c>
      <c r="C128" s="205">
        <v>0.999118780548941</v>
      </c>
      <c r="D128" s="19">
        <v>0.9962905701195512</v>
      </c>
      <c r="E128" s="139">
        <v>0.9971692950983907</v>
      </c>
      <c r="G128" s="15"/>
      <c r="H128" s="15"/>
      <c r="I128" s="15"/>
      <c r="J128" s="15"/>
    </row>
    <row r="129" spans="1:10" ht="19.5" customHeight="1">
      <c r="A129" s="409" t="s">
        <v>39</v>
      </c>
      <c r="B129" s="515" t="s">
        <v>218</v>
      </c>
      <c r="C129" s="205">
        <v>1</v>
      </c>
      <c r="D129" s="19">
        <v>1</v>
      </c>
      <c r="E129" s="139">
        <v>1</v>
      </c>
      <c r="G129" s="15"/>
      <c r="H129" s="15"/>
      <c r="I129" s="15"/>
      <c r="J129" s="15"/>
    </row>
    <row r="130" spans="1:10" ht="19.5" customHeight="1">
      <c r="A130" s="409" t="s">
        <v>40</v>
      </c>
      <c r="B130" s="515" t="s">
        <v>219</v>
      </c>
      <c r="C130" s="205">
        <v>0.9995324228264652</v>
      </c>
      <c r="D130" s="19">
        <v>0.99987983263964</v>
      </c>
      <c r="E130" s="139">
        <v>1.0003475723300626</v>
      </c>
      <c r="G130" s="15"/>
      <c r="H130" s="15"/>
      <c r="I130" s="15"/>
      <c r="J130" s="15"/>
    </row>
    <row r="131" spans="1:10" ht="19.5" customHeight="1">
      <c r="A131" s="409" t="s">
        <v>41</v>
      </c>
      <c r="B131" s="515" t="s">
        <v>220</v>
      </c>
      <c r="C131" s="205">
        <v>0.9882044560943644</v>
      </c>
      <c r="D131" s="19">
        <v>0.9958049292081804</v>
      </c>
      <c r="E131" s="139">
        <v>1.0076911949414347</v>
      </c>
      <c r="G131" s="15"/>
      <c r="H131" s="15"/>
      <c r="I131" s="15"/>
      <c r="J131" s="15"/>
    </row>
    <row r="132" spans="1:10" ht="19.5" customHeight="1" thickBot="1">
      <c r="A132" s="409" t="s">
        <v>42</v>
      </c>
      <c r="B132" s="576" t="s">
        <v>285</v>
      </c>
      <c r="C132" s="205">
        <v>0.9615018926543585</v>
      </c>
      <c r="D132" s="19">
        <v>0.9911709645686363</v>
      </c>
      <c r="E132" s="139">
        <v>1.030857008333465</v>
      </c>
      <c r="G132" s="15"/>
      <c r="H132" s="15"/>
      <c r="I132" s="15"/>
      <c r="J132" s="15"/>
    </row>
    <row r="133" spans="1:10" ht="19.5" customHeight="1" thickBot="1">
      <c r="A133" s="412" t="s">
        <v>43</v>
      </c>
      <c r="B133" s="413" t="s">
        <v>2</v>
      </c>
      <c r="C133" s="207">
        <v>0.9921044143821142</v>
      </c>
      <c r="D133" s="33">
        <v>0.9649950056005465</v>
      </c>
      <c r="E133" s="234">
        <v>0.972674843102627</v>
      </c>
      <c r="G133" s="15"/>
      <c r="H133" s="15"/>
      <c r="I133" s="15"/>
      <c r="J133" s="15"/>
    </row>
    <row r="134" spans="7:10" ht="19.5" customHeight="1">
      <c r="G134" s="31"/>
      <c r="H134" s="31"/>
      <c r="I134" s="31"/>
      <c r="J134" s="31"/>
    </row>
    <row r="135" spans="7:10" ht="19.5" customHeight="1">
      <c r="G135" s="31"/>
      <c r="H135" s="31"/>
      <c r="I135" s="31"/>
      <c r="J135" s="31"/>
    </row>
    <row r="136" spans="7:10" ht="19.5" customHeight="1">
      <c r="G136" s="31"/>
      <c r="H136" s="31"/>
      <c r="I136" s="31"/>
      <c r="J136" s="31"/>
    </row>
    <row r="137" spans="7:10" ht="19.5" customHeight="1">
      <c r="G137" s="31"/>
      <c r="H137" s="31"/>
      <c r="I137" s="31"/>
      <c r="J137" s="31"/>
    </row>
    <row r="138" spans="1:10" ht="19.5" customHeight="1">
      <c r="A138" s="244" t="s">
        <v>186</v>
      </c>
      <c r="B138" s="244"/>
      <c r="C138" s="313"/>
      <c r="D138" s="313"/>
      <c r="E138" s="313"/>
      <c r="G138" s="31"/>
      <c r="H138" s="31"/>
      <c r="I138" s="31"/>
      <c r="J138" s="31"/>
    </row>
    <row r="139" spans="1:10" ht="19.5" customHeight="1" thickBot="1">
      <c r="A139" s="2"/>
      <c r="B139" s="2"/>
      <c r="C139" s="118"/>
      <c r="D139" s="118"/>
      <c r="E139" s="118"/>
      <c r="G139" s="31"/>
      <c r="H139" s="31"/>
      <c r="I139" s="31"/>
      <c r="J139" s="31"/>
    </row>
    <row r="140" spans="1:10" ht="19.5" customHeight="1" thickBot="1">
      <c r="A140" s="9" t="s">
        <v>3</v>
      </c>
      <c r="B140" s="7" t="s">
        <v>11</v>
      </c>
      <c r="C140" s="201" t="s">
        <v>184</v>
      </c>
      <c r="D140" s="202"/>
      <c r="E140" s="204" t="s">
        <v>6</v>
      </c>
      <c r="G140" s="31"/>
      <c r="H140" s="31"/>
      <c r="I140" s="31"/>
      <c r="J140" s="31"/>
    </row>
    <row r="141" spans="1:10" ht="19.5" customHeight="1" thickBot="1">
      <c r="A141" s="11"/>
      <c r="B141" s="108"/>
      <c r="C141" s="386">
        <v>2008</v>
      </c>
      <c r="D141" s="386">
        <v>2009</v>
      </c>
      <c r="E141" s="486" t="s">
        <v>330</v>
      </c>
      <c r="G141" s="405"/>
      <c r="H141" s="405"/>
      <c r="I141" s="405"/>
      <c r="J141" s="405"/>
    </row>
    <row r="142" spans="1:10" ht="19.5" customHeight="1">
      <c r="A142" s="378" t="s">
        <v>7</v>
      </c>
      <c r="B142" s="516" t="s">
        <v>72</v>
      </c>
      <c r="C142" s="205">
        <v>0.7547217685025135</v>
      </c>
      <c r="D142" s="19">
        <v>0.8255500930247062</v>
      </c>
      <c r="E142" s="19">
        <v>1.0938469346958513</v>
      </c>
      <c r="G142" s="15"/>
      <c r="H142" s="15"/>
      <c r="I142" s="15"/>
      <c r="J142" s="15"/>
    </row>
    <row r="143" spans="1:10" ht="19.5" customHeight="1">
      <c r="A143" s="393" t="s">
        <v>8</v>
      </c>
      <c r="B143" s="516" t="s">
        <v>336</v>
      </c>
      <c r="C143" s="205">
        <v>0.9255636407014195</v>
      </c>
      <c r="D143" s="19">
        <v>0.9633405283656328</v>
      </c>
      <c r="E143" s="19">
        <v>1.0408150082857455</v>
      </c>
      <c r="G143" s="15"/>
      <c r="H143" s="15"/>
      <c r="I143" s="15"/>
      <c r="J143" s="15"/>
    </row>
    <row r="144" spans="1:10" ht="19.5" customHeight="1">
      <c r="A144" s="393" t="s">
        <v>9</v>
      </c>
      <c r="B144" s="516" t="s">
        <v>302</v>
      </c>
      <c r="C144" s="205">
        <v>0.41545893719806765</v>
      </c>
      <c r="D144" s="19">
        <v>0.09130745132252052</v>
      </c>
      <c r="E144" s="19">
        <v>0.21977491190420637</v>
      </c>
      <c r="G144" s="15"/>
      <c r="H144" s="15"/>
      <c r="I144" s="15"/>
      <c r="J144" s="15"/>
    </row>
    <row r="145" spans="1:10" ht="19.5" customHeight="1">
      <c r="A145" s="393" t="s">
        <v>12</v>
      </c>
      <c r="B145" s="516" t="s">
        <v>286</v>
      </c>
      <c r="C145" s="205">
        <v>0.9832181303116148</v>
      </c>
      <c r="D145" s="19">
        <v>0.9721695185743418</v>
      </c>
      <c r="E145" s="19">
        <v>0.9887628071567687</v>
      </c>
      <c r="G145" s="15"/>
      <c r="H145" s="15"/>
      <c r="I145" s="15"/>
      <c r="J145" s="15"/>
    </row>
    <row r="146" spans="1:10" ht="19.5" customHeight="1">
      <c r="A146" s="393" t="s">
        <v>13</v>
      </c>
      <c r="B146" s="516" t="s">
        <v>287</v>
      </c>
      <c r="C146" s="206" t="s">
        <v>77</v>
      </c>
      <c r="D146" s="132" t="s">
        <v>77</v>
      </c>
      <c r="E146" s="132" t="s">
        <v>77</v>
      </c>
      <c r="G146" s="15"/>
      <c r="H146" s="15"/>
      <c r="I146" s="15"/>
      <c r="J146" s="15"/>
    </row>
    <row r="147" spans="1:10" ht="19.5" customHeight="1">
      <c r="A147" s="393" t="s">
        <v>14</v>
      </c>
      <c r="B147" s="516" t="s">
        <v>303</v>
      </c>
      <c r="C147" s="205">
        <v>0.15716167890080934</v>
      </c>
      <c r="D147" s="19">
        <v>0.2863463446907046</v>
      </c>
      <c r="E147" s="19">
        <v>1.8219857836427704</v>
      </c>
      <c r="G147" s="15"/>
      <c r="H147" s="15"/>
      <c r="I147" s="15"/>
      <c r="J147" s="15"/>
    </row>
    <row r="148" spans="1:10" ht="19.5" customHeight="1">
      <c r="A148" s="393" t="s">
        <v>15</v>
      </c>
      <c r="B148" s="516" t="s">
        <v>329</v>
      </c>
      <c r="C148" s="205">
        <v>1</v>
      </c>
      <c r="D148" s="19">
        <v>1</v>
      </c>
      <c r="E148" s="19">
        <v>1</v>
      </c>
      <c r="G148" s="15"/>
      <c r="H148" s="15"/>
      <c r="I148" s="15"/>
      <c r="J148" s="15"/>
    </row>
    <row r="149" spans="1:10" ht="19.5" customHeight="1">
      <c r="A149" s="393" t="s">
        <v>16</v>
      </c>
      <c r="B149" s="516" t="s">
        <v>58</v>
      </c>
      <c r="C149" s="205">
        <v>0.9461377325573992</v>
      </c>
      <c r="D149" s="19">
        <v>0.9575355611621031</v>
      </c>
      <c r="E149" s="19">
        <v>1.0120466906799033</v>
      </c>
      <c r="G149" s="15"/>
      <c r="H149" s="15"/>
      <c r="I149" s="15"/>
      <c r="J149" s="15"/>
    </row>
    <row r="150" spans="1:10" ht="19.5" customHeight="1">
      <c r="A150" s="393" t="s">
        <v>17</v>
      </c>
      <c r="B150" s="516" t="s">
        <v>288</v>
      </c>
      <c r="C150" s="205">
        <v>0.7482582905370436</v>
      </c>
      <c r="D150" s="19">
        <v>0.6841096109291364</v>
      </c>
      <c r="E150" s="19">
        <v>0.9142693366459512</v>
      </c>
      <c r="G150" s="15"/>
      <c r="H150" s="15"/>
      <c r="I150" s="15"/>
      <c r="J150" s="15"/>
    </row>
    <row r="151" spans="1:10" ht="19.5" customHeight="1">
      <c r="A151" s="393" t="s">
        <v>18</v>
      </c>
      <c r="B151" s="516" t="s">
        <v>59</v>
      </c>
      <c r="C151" s="205">
        <v>0.7509698410712051</v>
      </c>
      <c r="D151" s="19">
        <v>0.8426062059893213</v>
      </c>
      <c r="E151" s="19">
        <v>1.1220240280054437</v>
      </c>
      <c r="G151" s="15"/>
      <c r="H151" s="15"/>
      <c r="I151" s="15"/>
      <c r="J151" s="15"/>
    </row>
    <row r="152" spans="1:10" ht="19.5" customHeight="1">
      <c r="A152" s="393" t="s">
        <v>19</v>
      </c>
      <c r="B152" s="516" t="s">
        <v>82</v>
      </c>
      <c r="C152" s="205">
        <v>0.3997709049255441</v>
      </c>
      <c r="D152" s="19">
        <v>0.39980059820538383</v>
      </c>
      <c r="E152" s="19">
        <v>1.0000742757401149</v>
      </c>
      <c r="G152" s="15"/>
      <c r="H152" s="15"/>
      <c r="I152" s="15"/>
      <c r="J152" s="15"/>
    </row>
    <row r="153" spans="1:10" ht="19.5" customHeight="1">
      <c r="A153" s="393" t="s">
        <v>20</v>
      </c>
      <c r="B153" s="516" t="s">
        <v>79</v>
      </c>
      <c r="C153" s="205">
        <v>0.9263394920449461</v>
      </c>
      <c r="D153" s="19">
        <v>0.9452897355123491</v>
      </c>
      <c r="E153" s="19">
        <v>1.0204571257407684</v>
      </c>
      <c r="G153" s="15"/>
      <c r="H153" s="15"/>
      <c r="I153" s="15"/>
      <c r="J153" s="15"/>
    </row>
    <row r="154" spans="1:10" ht="19.5" customHeight="1">
      <c r="A154" s="393" t="s">
        <v>21</v>
      </c>
      <c r="B154" s="516" t="s">
        <v>221</v>
      </c>
      <c r="C154" s="205">
        <v>0.17091302778780224</v>
      </c>
      <c r="D154" s="19">
        <v>0.17362421535025224</v>
      </c>
      <c r="E154" s="19">
        <v>1.0158629660801288</v>
      </c>
      <c r="G154" s="15"/>
      <c r="H154" s="15"/>
      <c r="I154" s="15"/>
      <c r="J154" s="15"/>
    </row>
    <row r="155" spans="1:10" ht="19.5" customHeight="1">
      <c r="A155" s="393" t="s">
        <v>22</v>
      </c>
      <c r="B155" s="516" t="s">
        <v>60</v>
      </c>
      <c r="C155" s="206" t="s">
        <v>77</v>
      </c>
      <c r="D155" s="19">
        <v>0.802421574023115</v>
      </c>
      <c r="E155" s="132" t="s">
        <v>77</v>
      </c>
      <c r="G155" s="15"/>
      <c r="H155" s="15"/>
      <c r="I155" s="15"/>
      <c r="J155" s="15"/>
    </row>
    <row r="156" spans="1:10" ht="19.5" customHeight="1">
      <c r="A156" s="393" t="s">
        <v>23</v>
      </c>
      <c r="B156" s="516" t="s">
        <v>76</v>
      </c>
      <c r="C156" s="205">
        <v>0.9639279943671831</v>
      </c>
      <c r="D156" s="19">
        <v>0.9290748181806802</v>
      </c>
      <c r="E156" s="19">
        <v>0.9638425521510203</v>
      </c>
      <c r="G156" s="15"/>
      <c r="H156" s="15"/>
      <c r="I156" s="15"/>
      <c r="J156" s="15"/>
    </row>
    <row r="157" spans="1:10" ht="19.5" customHeight="1">
      <c r="A157" s="393" t="s">
        <v>24</v>
      </c>
      <c r="B157" s="516" t="s">
        <v>307</v>
      </c>
      <c r="C157" s="205">
        <v>0.8258993151219395</v>
      </c>
      <c r="D157" s="19">
        <v>0.827680039008124</v>
      </c>
      <c r="E157" s="19">
        <v>1.0021561028730501</v>
      </c>
      <c r="G157" s="15"/>
      <c r="H157" s="15"/>
      <c r="I157" s="15"/>
      <c r="J157" s="15"/>
    </row>
    <row r="158" spans="1:10" ht="19.5" customHeight="1">
      <c r="A158" s="393" t="s">
        <v>25</v>
      </c>
      <c r="B158" s="516" t="s">
        <v>308</v>
      </c>
      <c r="C158" s="205">
        <v>0.8300867100617298</v>
      </c>
      <c r="D158" s="19">
        <v>0.7831881086622245</v>
      </c>
      <c r="E158" s="19">
        <v>0.9435015633535229</v>
      </c>
      <c r="G158" s="15"/>
      <c r="H158" s="15"/>
      <c r="I158" s="15"/>
      <c r="J158" s="15"/>
    </row>
    <row r="159" spans="1:10" ht="19.5" customHeight="1">
      <c r="A159" s="393" t="s">
        <v>26</v>
      </c>
      <c r="B159" s="516" t="s">
        <v>80</v>
      </c>
      <c r="C159" s="205">
        <v>0.8577884104199893</v>
      </c>
      <c r="D159" s="19">
        <v>0.8741799831791421</v>
      </c>
      <c r="E159" s="19">
        <v>1.0191091096126226</v>
      </c>
      <c r="G159" s="15"/>
      <c r="H159" s="15"/>
      <c r="I159" s="15"/>
      <c r="J159" s="15"/>
    </row>
    <row r="160" spans="1:10" ht="19.5" customHeight="1">
      <c r="A160" s="393" t="s">
        <v>27</v>
      </c>
      <c r="B160" s="516" t="s">
        <v>309</v>
      </c>
      <c r="C160" s="205">
        <v>0.9688100250626567</v>
      </c>
      <c r="D160" s="19">
        <v>0.9548565472916244</v>
      </c>
      <c r="E160" s="19">
        <v>0.985597302453461</v>
      </c>
      <c r="G160" s="15"/>
      <c r="H160" s="15"/>
      <c r="I160" s="15"/>
      <c r="J160" s="15"/>
    </row>
    <row r="161" spans="1:10" ht="19.5" customHeight="1">
      <c r="A161" s="393" t="s">
        <v>28</v>
      </c>
      <c r="B161" s="516" t="s">
        <v>61</v>
      </c>
      <c r="C161" s="205">
        <v>0.6560988162635101</v>
      </c>
      <c r="D161" s="19">
        <v>0.6533163647252582</v>
      </c>
      <c r="E161" s="19">
        <v>0.9957590968474872</v>
      </c>
      <c r="G161" s="15"/>
      <c r="H161" s="15"/>
      <c r="I161" s="15"/>
      <c r="J161" s="15"/>
    </row>
    <row r="162" spans="1:10" ht="19.5" customHeight="1">
      <c r="A162" s="393" t="s">
        <v>29</v>
      </c>
      <c r="B162" s="54" t="s">
        <v>222</v>
      </c>
      <c r="C162" s="578" t="s">
        <v>326</v>
      </c>
      <c r="D162" s="582" t="s">
        <v>326</v>
      </c>
      <c r="E162" s="159" t="s">
        <v>77</v>
      </c>
      <c r="G162" s="15"/>
      <c r="H162" s="15"/>
      <c r="I162" s="15"/>
      <c r="J162" s="15"/>
    </row>
    <row r="163" spans="1:10" ht="19.5" customHeight="1">
      <c r="A163" s="393" t="s">
        <v>34</v>
      </c>
      <c r="B163" s="516" t="s">
        <v>310</v>
      </c>
      <c r="C163" s="205">
        <v>1</v>
      </c>
      <c r="D163" s="19">
        <v>1</v>
      </c>
      <c r="E163" s="19">
        <v>1</v>
      </c>
      <c r="G163" s="15"/>
      <c r="H163" s="15"/>
      <c r="I163" s="15"/>
      <c r="J163" s="15"/>
    </row>
    <row r="164" spans="1:10" ht="19.5" customHeight="1">
      <c r="A164" s="393" t="s">
        <v>35</v>
      </c>
      <c r="B164" s="516" t="s">
        <v>213</v>
      </c>
      <c r="C164" s="205">
        <v>0.9986195789715864</v>
      </c>
      <c r="D164" s="19">
        <v>0.9911675519465983</v>
      </c>
      <c r="E164" s="19">
        <v>0.9925376718202717</v>
      </c>
      <c r="G164" s="15"/>
      <c r="H164" s="15"/>
      <c r="I164" s="15"/>
      <c r="J164" s="15"/>
    </row>
    <row r="165" spans="1:10" ht="19.5" customHeight="1">
      <c r="A165" s="393" t="s">
        <v>36</v>
      </c>
      <c r="B165" s="516" t="s">
        <v>311</v>
      </c>
      <c r="C165" s="205">
        <v>0.8068181818181818</v>
      </c>
      <c r="D165" s="19">
        <v>1.1333333333333333</v>
      </c>
      <c r="E165" s="19">
        <v>1.4046948356807512</v>
      </c>
      <c r="G165" s="15"/>
      <c r="H165" s="15"/>
      <c r="I165" s="15"/>
      <c r="J165" s="15"/>
    </row>
    <row r="166" spans="1:10" ht="19.5" customHeight="1">
      <c r="A166" s="393" t="s">
        <v>37</v>
      </c>
      <c r="B166" s="516" t="s">
        <v>223</v>
      </c>
      <c r="C166" s="205">
        <v>0.4233021847854699</v>
      </c>
      <c r="D166" s="19">
        <v>0.423655563256819</v>
      </c>
      <c r="E166" s="19">
        <v>1.0008348137194902</v>
      </c>
      <c r="G166" s="15"/>
      <c r="H166" s="15"/>
      <c r="I166" s="15"/>
      <c r="J166" s="15"/>
    </row>
    <row r="167" spans="1:10" ht="19.5" customHeight="1">
      <c r="A167" s="393" t="s">
        <v>38</v>
      </c>
      <c r="B167" s="516" t="s">
        <v>62</v>
      </c>
      <c r="C167" s="205">
        <v>0.9823601418721686</v>
      </c>
      <c r="D167" s="19">
        <v>1.0316122054934913</v>
      </c>
      <c r="E167" s="19">
        <v>1.050136463728525</v>
      </c>
      <c r="G167" s="15"/>
      <c r="H167" s="15"/>
      <c r="I167" s="15"/>
      <c r="J167" s="15"/>
    </row>
    <row r="168" spans="1:10" ht="19.5" customHeight="1">
      <c r="A168" s="393" t="s">
        <v>39</v>
      </c>
      <c r="B168" s="516" t="s">
        <v>259</v>
      </c>
      <c r="C168" s="205">
        <v>0.7315782089057259</v>
      </c>
      <c r="D168" s="19">
        <v>0.7429677890006868</v>
      </c>
      <c r="E168" s="19">
        <v>1.0155685064922821</v>
      </c>
      <c r="G168" s="15"/>
      <c r="H168" s="15"/>
      <c r="I168" s="15"/>
      <c r="J168" s="15"/>
    </row>
    <row r="169" spans="1:10" ht="19.5" customHeight="1">
      <c r="A169" s="393" t="s">
        <v>40</v>
      </c>
      <c r="B169" s="516" t="s">
        <v>312</v>
      </c>
      <c r="C169" s="205">
        <v>1</v>
      </c>
      <c r="D169" s="19">
        <v>0.9976510419400556</v>
      </c>
      <c r="E169" s="19">
        <v>0.9976510419400556</v>
      </c>
      <c r="G169" s="15"/>
      <c r="H169" s="15"/>
      <c r="I169" s="15"/>
      <c r="J169" s="15"/>
    </row>
    <row r="170" spans="1:10" ht="19.5" customHeight="1">
      <c r="A170" s="393" t="s">
        <v>41</v>
      </c>
      <c r="B170" s="516" t="s">
        <v>63</v>
      </c>
      <c r="C170" s="205">
        <v>0.9874168267971811</v>
      </c>
      <c r="D170" s="19">
        <v>0.9663325022942619</v>
      </c>
      <c r="E170" s="19">
        <v>0.9786469868340111</v>
      </c>
      <c r="G170" s="15"/>
      <c r="H170" s="15"/>
      <c r="I170" s="15"/>
      <c r="J170" s="15"/>
    </row>
    <row r="171" spans="1:10" ht="19.5" customHeight="1">
      <c r="A171" s="393" t="s">
        <v>42</v>
      </c>
      <c r="B171" s="516" t="s">
        <v>214</v>
      </c>
      <c r="C171" s="205">
        <v>0.9395738203957382</v>
      </c>
      <c r="D171" s="19">
        <v>0.9772979271203323</v>
      </c>
      <c r="E171" s="19">
        <v>1.0401502318452265</v>
      </c>
      <c r="G171" s="15"/>
      <c r="H171" s="15"/>
      <c r="I171" s="15"/>
      <c r="J171" s="15"/>
    </row>
    <row r="172" spans="1:10" ht="19.5" customHeight="1">
      <c r="A172" s="393" t="s">
        <v>43</v>
      </c>
      <c r="B172" s="516" t="s">
        <v>64</v>
      </c>
      <c r="C172" s="205">
        <v>1</v>
      </c>
      <c r="D172" s="19">
        <v>1</v>
      </c>
      <c r="E172" s="19">
        <v>1</v>
      </c>
      <c r="G172" s="15"/>
      <c r="H172" s="15"/>
      <c r="I172" s="15"/>
      <c r="J172" s="15"/>
    </row>
    <row r="173" spans="1:10" ht="19.5" customHeight="1">
      <c r="A173" s="393" t="s">
        <v>68</v>
      </c>
      <c r="B173" s="516" t="s">
        <v>65</v>
      </c>
      <c r="C173" s="205">
        <v>0.8855845985287213</v>
      </c>
      <c r="D173" s="19">
        <v>0.9047084529368922</v>
      </c>
      <c r="E173" s="19">
        <v>1.0215946104301528</v>
      </c>
      <c r="G173" s="15"/>
      <c r="H173" s="15"/>
      <c r="I173" s="15"/>
      <c r="J173" s="15"/>
    </row>
    <row r="174" spans="1:10" ht="19.5" customHeight="1">
      <c r="A174" s="393" t="s">
        <v>75</v>
      </c>
      <c r="B174" s="516" t="s">
        <v>224</v>
      </c>
      <c r="C174" s="205">
        <v>0.7430828314567514</v>
      </c>
      <c r="D174" s="19">
        <v>0.7391326847443593</v>
      </c>
      <c r="E174" s="19">
        <v>0.9946841098392112</v>
      </c>
      <c r="G174" s="15"/>
      <c r="H174" s="15"/>
      <c r="I174" s="15"/>
      <c r="J174" s="15"/>
    </row>
    <row r="175" spans="1:10" ht="19.5" customHeight="1">
      <c r="A175" s="393" t="s">
        <v>78</v>
      </c>
      <c r="B175" s="516" t="s">
        <v>225</v>
      </c>
      <c r="C175" s="205">
        <v>0.5898013388622381</v>
      </c>
      <c r="D175" s="19">
        <v>0.6178038180391766</v>
      </c>
      <c r="E175" s="19">
        <v>1.0474778155488031</v>
      </c>
      <c r="G175" s="15"/>
      <c r="H175" s="15"/>
      <c r="I175" s="15"/>
      <c r="J175" s="15"/>
    </row>
    <row r="176" spans="1:10" ht="19.5" customHeight="1" thickBot="1">
      <c r="A176" s="393" t="s">
        <v>81</v>
      </c>
      <c r="B176" s="516" t="s">
        <v>66</v>
      </c>
      <c r="C176" s="205">
        <v>0.9439720037004403</v>
      </c>
      <c r="D176" s="19">
        <v>0.9488456770749121</v>
      </c>
      <c r="E176" s="19">
        <v>1.0051629427094941</v>
      </c>
      <c r="G176" s="15"/>
      <c r="H176" s="15"/>
      <c r="I176" s="15"/>
      <c r="J176" s="15"/>
    </row>
    <row r="177" spans="1:10" ht="19.5" customHeight="1" thickBot="1">
      <c r="A177" s="386" t="s">
        <v>298</v>
      </c>
      <c r="B177" s="427" t="s">
        <v>2</v>
      </c>
      <c r="C177" s="207">
        <v>0.9156256402583811</v>
      </c>
      <c r="D177" s="33">
        <v>0.9077940193617969</v>
      </c>
      <c r="E177" s="33">
        <v>0.9914466998823076</v>
      </c>
      <c r="G177" s="15"/>
      <c r="H177" s="15"/>
      <c r="I177" s="15"/>
      <c r="J177" s="15"/>
    </row>
    <row r="178" spans="7:10" ht="19.5" customHeight="1">
      <c r="G178" s="31"/>
      <c r="H178" s="31"/>
      <c r="I178" s="31"/>
      <c r="J178" s="31"/>
    </row>
    <row r="179" spans="7:10" ht="19.5" customHeight="1">
      <c r="G179" s="31"/>
      <c r="H179" s="31"/>
      <c r="I179" s="31"/>
      <c r="J179" s="31"/>
    </row>
    <row r="180" spans="7:10" ht="19.5" customHeight="1">
      <c r="G180" s="31"/>
      <c r="H180" s="31"/>
      <c r="I180" s="31"/>
      <c r="J180" s="31"/>
    </row>
    <row r="181" spans="7:10" ht="19.5" customHeight="1">
      <c r="G181" s="31"/>
      <c r="H181" s="31"/>
      <c r="I181" s="31"/>
      <c r="J181" s="31"/>
    </row>
    <row r="182" spans="7:10" ht="19.5" customHeight="1">
      <c r="G182" s="31"/>
      <c r="H182" s="31"/>
      <c r="I182" s="31"/>
      <c r="J182" s="31"/>
    </row>
    <row r="183" spans="7:10" ht="19.5" customHeight="1">
      <c r="G183" s="31"/>
      <c r="H183" s="31"/>
      <c r="I183" s="31"/>
      <c r="J183" s="31"/>
    </row>
    <row r="184" spans="7:10" ht="19.5" customHeight="1">
      <c r="G184" s="31"/>
      <c r="H184" s="31"/>
      <c r="I184" s="31"/>
      <c r="J184" s="31"/>
    </row>
    <row r="185" spans="7:10" ht="19.5" customHeight="1">
      <c r="G185" s="31"/>
      <c r="H185" s="31"/>
      <c r="I185" s="31"/>
      <c r="J185" s="31"/>
    </row>
    <row r="186" spans="7:10" ht="19.5" customHeight="1">
      <c r="G186" s="31"/>
      <c r="H186" s="31"/>
      <c r="I186" s="31"/>
      <c r="J186" s="31"/>
    </row>
    <row r="187" spans="7:10" ht="19.5" customHeight="1">
      <c r="G187" s="31"/>
      <c r="H187" s="31"/>
      <c r="I187" s="31"/>
      <c r="J187" s="31"/>
    </row>
    <row r="188" spans="7:10" ht="19.5" customHeight="1">
      <c r="G188" s="31"/>
      <c r="H188" s="31"/>
      <c r="I188" s="31"/>
      <c r="J188" s="31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</sheetData>
  <mergeCells count="3">
    <mergeCell ref="A49:E49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zoomScale="75" zoomScaleNormal="75" workbookViewId="0" topLeftCell="A43">
      <selection activeCell="I61" sqref="I61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1" customFormat="1" ht="19.5" customHeight="1">
      <c r="A1" s="602" t="s">
        <v>187</v>
      </c>
      <c r="B1" s="602"/>
      <c r="C1" s="602"/>
      <c r="D1" s="602"/>
      <c r="E1" s="602"/>
    </row>
    <row r="2" spans="1:5" ht="19.5" customHeight="1" thickBot="1">
      <c r="A2" s="191"/>
      <c r="B2" s="191"/>
      <c r="C2" s="191"/>
      <c r="D2" s="191"/>
      <c r="E2" s="191"/>
    </row>
    <row r="3" spans="1:5" ht="19.5" customHeight="1" thickBot="1">
      <c r="A3" s="9" t="s">
        <v>3</v>
      </c>
      <c r="B3" s="7" t="s">
        <v>4</v>
      </c>
      <c r="C3" s="77" t="s">
        <v>187</v>
      </c>
      <c r="D3" s="78"/>
      <c r="E3" s="8" t="s">
        <v>6</v>
      </c>
    </row>
    <row r="4" spans="1:5" ht="19.5" customHeight="1" thickBot="1">
      <c r="A4" s="11"/>
      <c r="B4" s="108"/>
      <c r="C4" s="386">
        <v>2008</v>
      </c>
      <c r="D4" s="386">
        <v>2009</v>
      </c>
      <c r="E4" s="486" t="s">
        <v>330</v>
      </c>
    </row>
    <row r="5" spans="1:5" ht="19.5" customHeight="1">
      <c r="A5" s="27" t="s">
        <v>7</v>
      </c>
      <c r="B5" s="26" t="s">
        <v>0</v>
      </c>
      <c r="C5" s="190">
        <v>0.507085375978891</v>
      </c>
      <c r="D5" s="141">
        <v>0.9197831141812797</v>
      </c>
      <c r="E5" s="158">
        <v>1.8138624337286517</v>
      </c>
    </row>
    <row r="6" spans="1:5" ht="19.5" customHeight="1" thickBot="1">
      <c r="A6" s="17" t="s">
        <v>8</v>
      </c>
      <c r="B6" s="22" t="s">
        <v>1</v>
      </c>
      <c r="C6" s="205">
        <v>0.605574028659112</v>
      </c>
      <c r="D6" s="19">
        <v>0.6667853548147229</v>
      </c>
      <c r="E6" s="139">
        <v>1.101079840380783</v>
      </c>
    </row>
    <row r="7" spans="1:5" ht="19.5" customHeight="1" thickBot="1">
      <c r="A7" s="183" t="s">
        <v>9</v>
      </c>
      <c r="B7" s="174" t="s">
        <v>54</v>
      </c>
      <c r="C7" s="207">
        <v>0.5391353780769914</v>
      </c>
      <c r="D7" s="33">
        <v>0.8191971366845835</v>
      </c>
      <c r="E7" s="234">
        <v>1.5194646279873656</v>
      </c>
    </row>
    <row r="8" ht="19.5" customHeight="1"/>
    <row r="9" ht="19.5" customHeight="1">
      <c r="A9" s="31"/>
    </row>
    <row r="10" spans="1:5" s="31" customFormat="1" ht="19.5" customHeight="1">
      <c r="A10" s="325" t="s">
        <v>188</v>
      </c>
      <c r="B10" s="325"/>
      <c r="C10" s="325"/>
      <c r="D10" s="325"/>
      <c r="E10" s="325"/>
    </row>
    <row r="11" spans="1:5" ht="19.5" customHeight="1" thickBot="1">
      <c r="A11" s="311"/>
      <c r="B11" s="24"/>
      <c r="C11" s="24"/>
      <c r="D11" s="24"/>
      <c r="E11" s="24"/>
    </row>
    <row r="12" spans="1:5" ht="19.5" customHeight="1" thickBot="1">
      <c r="A12" s="9" t="s">
        <v>3</v>
      </c>
      <c r="B12" s="7" t="s">
        <v>11</v>
      </c>
      <c r="C12" s="77" t="s">
        <v>187</v>
      </c>
      <c r="D12" s="78"/>
      <c r="E12" s="38" t="s">
        <v>6</v>
      </c>
    </row>
    <row r="13" spans="1:5" ht="19.5" customHeight="1" thickBot="1">
      <c r="A13" s="11"/>
      <c r="B13" s="108"/>
      <c r="C13" s="386">
        <v>2008</v>
      </c>
      <c r="D13" s="386">
        <v>2009</v>
      </c>
      <c r="E13" s="486" t="s">
        <v>330</v>
      </c>
    </row>
    <row r="14" spans="1:5" ht="19.5" customHeight="1">
      <c r="A14" s="407" t="s">
        <v>7</v>
      </c>
      <c r="B14" s="514" t="s">
        <v>281</v>
      </c>
      <c r="C14" s="209">
        <v>1.3969212092046548</v>
      </c>
      <c r="D14" s="286">
        <v>1.1849762558461872</v>
      </c>
      <c r="E14" s="158">
        <v>0.8482770882409755</v>
      </c>
    </row>
    <row r="15" spans="1:5" ht="19.5" customHeight="1">
      <c r="A15" s="409" t="s">
        <v>8</v>
      </c>
      <c r="B15" s="515" t="s">
        <v>217</v>
      </c>
      <c r="C15" s="210">
        <v>0.5165742142677702</v>
      </c>
      <c r="D15" s="287">
        <v>0.6167953967207422</v>
      </c>
      <c r="E15" s="139">
        <v>1.1940111985555315</v>
      </c>
    </row>
    <row r="16" spans="1:5" ht="19.5" customHeight="1">
      <c r="A16" s="409" t="s">
        <v>9</v>
      </c>
      <c r="B16" s="515" t="s">
        <v>55</v>
      </c>
      <c r="C16" s="210">
        <v>0.5042631259215739</v>
      </c>
      <c r="D16" s="287">
        <v>0.413867010446925</v>
      </c>
      <c r="E16" s="139">
        <v>0.8207362172091325</v>
      </c>
    </row>
    <row r="17" spans="1:5" ht="19.5" customHeight="1">
      <c r="A17" s="409" t="s">
        <v>12</v>
      </c>
      <c r="B17" s="515" t="s">
        <v>327</v>
      </c>
      <c r="C17" s="210">
        <v>0.6374207391958057</v>
      </c>
      <c r="D17" s="287">
        <v>1.3499368268154412</v>
      </c>
      <c r="E17" s="139">
        <v>2.1178112725333866</v>
      </c>
    </row>
    <row r="18" spans="1:5" ht="19.5" customHeight="1">
      <c r="A18" s="409" t="s">
        <v>13</v>
      </c>
      <c r="B18" s="515" t="s">
        <v>299</v>
      </c>
      <c r="C18" s="210">
        <v>0.3666642566065772</v>
      </c>
      <c r="D18" s="287">
        <v>1.5107091639352423</v>
      </c>
      <c r="E18" s="139">
        <v>4.120142982892932</v>
      </c>
    </row>
    <row r="19" spans="1:5" ht="19.5" customHeight="1">
      <c r="A19" s="409" t="s">
        <v>14</v>
      </c>
      <c r="B19" s="515" t="s">
        <v>282</v>
      </c>
      <c r="C19" s="210">
        <v>0.38436077542917446</v>
      </c>
      <c r="D19" s="287">
        <v>0.7376766850808498</v>
      </c>
      <c r="E19" s="139">
        <v>1.919229880461047</v>
      </c>
    </row>
    <row r="20" spans="1:5" ht="19.5" customHeight="1">
      <c r="A20" s="409" t="s">
        <v>15</v>
      </c>
      <c r="B20" s="515" t="s">
        <v>328</v>
      </c>
      <c r="C20" s="210">
        <v>0.010082576357986633</v>
      </c>
      <c r="D20" s="287">
        <v>0.03396871426651729</v>
      </c>
      <c r="E20" s="139">
        <v>3.3690510302567573</v>
      </c>
    </row>
    <row r="21" spans="1:5" ht="19.5" customHeight="1">
      <c r="A21" s="409" t="s">
        <v>16</v>
      </c>
      <c r="B21" s="515" t="s">
        <v>71</v>
      </c>
      <c r="C21" s="210">
        <v>0.12577158401564956</v>
      </c>
      <c r="D21" s="287">
        <v>0.20580776716858573</v>
      </c>
      <c r="E21" s="139">
        <v>1.6363614148564545</v>
      </c>
    </row>
    <row r="22" spans="1:5" ht="19.5" customHeight="1">
      <c r="A22" s="409" t="s">
        <v>17</v>
      </c>
      <c r="B22" s="515" t="s">
        <v>56</v>
      </c>
      <c r="C22" s="210">
        <v>0.3076368662779518</v>
      </c>
      <c r="D22" s="287">
        <v>0.6858553009395233</v>
      </c>
      <c r="E22" s="139">
        <v>2.229431437257747</v>
      </c>
    </row>
    <row r="23" spans="1:5" ht="19.5" customHeight="1">
      <c r="A23" s="409" t="s">
        <v>18</v>
      </c>
      <c r="B23" s="515" t="s">
        <v>206</v>
      </c>
      <c r="C23" s="210">
        <v>0.2573607427055703</v>
      </c>
      <c r="D23" s="287">
        <v>0.20560831660624942</v>
      </c>
      <c r="E23" s="139">
        <v>0.7989109545019947</v>
      </c>
    </row>
    <row r="24" spans="1:5" ht="19.5" customHeight="1">
      <c r="A24" s="409" t="s">
        <v>19</v>
      </c>
      <c r="B24" s="515" t="s">
        <v>207</v>
      </c>
      <c r="C24" s="210">
        <v>0.3742559080897673</v>
      </c>
      <c r="D24" s="287">
        <v>0.2466091881420257</v>
      </c>
      <c r="E24" s="139">
        <v>0.6589319842691038</v>
      </c>
    </row>
    <row r="25" spans="1:5" ht="19.5" customHeight="1">
      <c r="A25" s="409" t="s">
        <v>20</v>
      </c>
      <c r="B25" s="515" t="s">
        <v>208</v>
      </c>
      <c r="C25" s="210">
        <v>0.31770756707905035</v>
      </c>
      <c r="D25" s="287">
        <v>0.5048996931887662</v>
      </c>
      <c r="E25" s="139">
        <v>1.5891963097723123</v>
      </c>
    </row>
    <row r="26" spans="1:5" ht="19.5" customHeight="1">
      <c r="A26" s="409" t="s">
        <v>21</v>
      </c>
      <c r="B26" s="515" t="s">
        <v>73</v>
      </c>
      <c r="C26" s="210">
        <v>0.6233492482177667</v>
      </c>
      <c r="D26" s="287">
        <v>0.43890865238536303</v>
      </c>
      <c r="E26" s="139">
        <v>0.7041135505340829</v>
      </c>
    </row>
    <row r="27" spans="1:5" ht="19.5" customHeight="1">
      <c r="A27" s="409" t="s">
        <v>22</v>
      </c>
      <c r="B27" s="515" t="s">
        <v>305</v>
      </c>
      <c r="C27" s="210">
        <v>0.999336269836481</v>
      </c>
      <c r="D27" s="287">
        <v>0.5981624378025632</v>
      </c>
      <c r="E27" s="139">
        <v>0.598559719943357</v>
      </c>
    </row>
    <row r="28" spans="1:5" ht="19.5" customHeight="1">
      <c r="A28" s="409" t="s">
        <v>23</v>
      </c>
      <c r="B28" s="515" t="s">
        <v>306</v>
      </c>
      <c r="C28" s="210">
        <v>0.14856561581151267</v>
      </c>
      <c r="D28" s="287">
        <v>1.2473096223087052</v>
      </c>
      <c r="E28" s="139">
        <v>8.395681702630203</v>
      </c>
    </row>
    <row r="29" spans="1:5" ht="19.5" customHeight="1">
      <c r="A29" s="409" t="s">
        <v>24</v>
      </c>
      <c r="B29" s="515" t="s">
        <v>209</v>
      </c>
      <c r="C29" s="210">
        <v>0.576758711374096</v>
      </c>
      <c r="D29" s="287">
        <v>0.5506297229219144</v>
      </c>
      <c r="E29" s="139">
        <v>0.9546968464682039</v>
      </c>
    </row>
    <row r="30" spans="1:5" ht="19.5" customHeight="1">
      <c r="A30" s="409" t="s">
        <v>25</v>
      </c>
      <c r="B30" s="575" t="s">
        <v>300</v>
      </c>
      <c r="C30" s="210" t="s">
        <v>326</v>
      </c>
      <c r="D30" s="287" t="s">
        <v>326</v>
      </c>
      <c r="E30" s="159" t="s">
        <v>77</v>
      </c>
    </row>
    <row r="31" spans="1:5" ht="19.5" customHeight="1">
      <c r="A31" s="409" t="s">
        <v>26</v>
      </c>
      <c r="B31" s="515" t="s">
        <v>332</v>
      </c>
      <c r="C31" s="210">
        <v>0.2843051929213809</v>
      </c>
      <c r="D31" s="287">
        <v>0.11385296119809395</v>
      </c>
      <c r="E31" s="139">
        <v>0.4004603645406427</v>
      </c>
    </row>
    <row r="32" spans="1:5" ht="19.5" customHeight="1">
      <c r="A32" s="409" t="s">
        <v>27</v>
      </c>
      <c r="B32" s="515" t="s">
        <v>283</v>
      </c>
      <c r="C32" s="210">
        <v>0.16496979189975386</v>
      </c>
      <c r="D32" s="287">
        <v>1.6435584720096394</v>
      </c>
      <c r="E32" s="139">
        <v>9.962784416969926</v>
      </c>
    </row>
    <row r="33" spans="1:5" ht="19.5" customHeight="1">
      <c r="A33" s="409" t="s">
        <v>28</v>
      </c>
      <c r="B33" s="515" t="s">
        <v>301</v>
      </c>
      <c r="C33" s="210">
        <v>0.7537722301241874</v>
      </c>
      <c r="D33" s="287">
        <v>0.9329547397173344</v>
      </c>
      <c r="E33" s="139">
        <v>1.2377143949222247</v>
      </c>
    </row>
    <row r="34" spans="1:5" ht="19.5" customHeight="1">
      <c r="A34" s="409" t="s">
        <v>29</v>
      </c>
      <c r="B34" s="515" t="s">
        <v>210</v>
      </c>
      <c r="C34" s="210">
        <v>0.49962288689385365</v>
      </c>
      <c r="D34" s="287">
        <v>0.6232128969681142</v>
      </c>
      <c r="E34" s="139">
        <v>1.2473665905151332</v>
      </c>
    </row>
    <row r="35" spans="1:5" ht="19.5" customHeight="1">
      <c r="A35" s="409" t="s">
        <v>34</v>
      </c>
      <c r="B35" s="515" t="s">
        <v>258</v>
      </c>
      <c r="C35" s="210">
        <v>0.23850783729127867</v>
      </c>
      <c r="D35" s="287">
        <v>0.23394617812632196</v>
      </c>
      <c r="E35" s="139">
        <v>0.9808741749673167</v>
      </c>
    </row>
    <row r="36" spans="1:5" ht="19.5" customHeight="1">
      <c r="A36" s="409" t="s">
        <v>35</v>
      </c>
      <c r="B36" s="515" t="s">
        <v>284</v>
      </c>
      <c r="C36" s="210">
        <v>0.5742382825164012</v>
      </c>
      <c r="D36" s="287">
        <v>1.0354962625484836</v>
      </c>
      <c r="E36" s="139">
        <v>1.80325188005714</v>
      </c>
    </row>
    <row r="37" spans="1:5" ht="19.5" customHeight="1">
      <c r="A37" s="409" t="s">
        <v>36</v>
      </c>
      <c r="B37" s="515" t="s">
        <v>57</v>
      </c>
      <c r="C37" s="210">
        <v>0.2676894467689447</v>
      </c>
      <c r="D37" s="287">
        <v>0.32087617344658026</v>
      </c>
      <c r="E37" s="139">
        <v>1.198688171385193</v>
      </c>
    </row>
    <row r="38" spans="1:5" ht="19.5" customHeight="1">
      <c r="A38" s="409" t="s">
        <v>37</v>
      </c>
      <c r="B38" s="515" t="s">
        <v>211</v>
      </c>
      <c r="C38" s="210">
        <v>0.6371382910425419</v>
      </c>
      <c r="D38" s="287">
        <v>0.49649084582153924</v>
      </c>
      <c r="E38" s="139">
        <v>0.7792513066655232</v>
      </c>
    </row>
    <row r="39" spans="1:5" ht="19.5" customHeight="1">
      <c r="A39" s="409" t="s">
        <v>38</v>
      </c>
      <c r="B39" s="515" t="s">
        <v>74</v>
      </c>
      <c r="C39" s="210">
        <v>0.6754396652187732</v>
      </c>
      <c r="D39" s="287">
        <v>0.5435141260009064</v>
      </c>
      <c r="E39" s="139">
        <v>0.8046819782561386</v>
      </c>
    </row>
    <row r="40" spans="1:5" ht="19.5" customHeight="1">
      <c r="A40" s="409" t="s">
        <v>39</v>
      </c>
      <c r="B40" s="515" t="s">
        <v>218</v>
      </c>
      <c r="C40" s="210">
        <v>0.6506771651463321</v>
      </c>
      <c r="D40" s="287">
        <v>0.3417181253403609</v>
      </c>
      <c r="E40" s="139">
        <v>0.5251730714470535</v>
      </c>
    </row>
    <row r="41" spans="1:5" ht="19.5" customHeight="1">
      <c r="A41" s="409" t="s">
        <v>40</v>
      </c>
      <c r="B41" s="515" t="s">
        <v>219</v>
      </c>
      <c r="C41" s="210">
        <v>0.5597693259207649</v>
      </c>
      <c r="D41" s="287">
        <v>1.146782465758348</v>
      </c>
      <c r="E41" s="139">
        <v>2.048669715640465</v>
      </c>
    </row>
    <row r="42" spans="1:5" ht="19.5" customHeight="1">
      <c r="A42" s="409" t="s">
        <v>41</v>
      </c>
      <c r="B42" s="515" t="s">
        <v>220</v>
      </c>
      <c r="C42" s="210">
        <v>0.3255057803468208</v>
      </c>
      <c r="D42" s="287">
        <v>0.5016292289732853</v>
      </c>
      <c r="E42" s="139">
        <v>1.5410762550477843</v>
      </c>
    </row>
    <row r="43" spans="1:5" ht="19.5" customHeight="1" thickBot="1">
      <c r="A43" s="409" t="s">
        <v>42</v>
      </c>
      <c r="B43" s="576" t="s">
        <v>285</v>
      </c>
      <c r="C43" s="210">
        <v>0.46564952184168606</v>
      </c>
      <c r="D43" s="527">
        <v>1.2328068255236084</v>
      </c>
      <c r="E43" s="139">
        <v>2.6474993910607827</v>
      </c>
    </row>
    <row r="44" spans="1:5" ht="19.5" customHeight="1" thickBot="1">
      <c r="A44" s="412" t="s">
        <v>43</v>
      </c>
      <c r="B44" s="413" t="s">
        <v>2</v>
      </c>
      <c r="C44" s="212">
        <v>0.507085375978891</v>
      </c>
      <c r="D44" s="285">
        <v>0.9197831141812797</v>
      </c>
      <c r="E44" s="234">
        <v>1.8138624337286517</v>
      </c>
    </row>
    <row r="45" spans="3:5" ht="19.5" customHeight="1">
      <c r="C45" s="31"/>
      <c r="D45" s="31"/>
      <c r="E45" s="31"/>
    </row>
    <row r="46" ht="19.5" customHeight="1"/>
    <row r="47" ht="19.5" customHeight="1"/>
    <row r="48" ht="19.5" customHeight="1">
      <c r="A48" s="31"/>
    </row>
    <row r="49" spans="1:5" ht="19.5" customHeight="1">
      <c r="A49" s="602" t="s">
        <v>189</v>
      </c>
      <c r="B49" s="602"/>
      <c r="C49" s="602"/>
      <c r="D49" s="602"/>
      <c r="E49" s="602"/>
    </row>
    <row r="50" spans="1:5" ht="19.5" customHeight="1" thickBot="1">
      <c r="A50" s="311"/>
      <c r="B50" s="24"/>
      <c r="C50" s="24"/>
      <c r="D50" s="24"/>
      <c r="E50" s="24"/>
    </row>
    <row r="51" spans="1:5" ht="19.5" customHeight="1" thickBot="1">
      <c r="A51" s="9" t="s">
        <v>3</v>
      </c>
      <c r="B51" s="7" t="s">
        <v>11</v>
      </c>
      <c r="C51" s="77" t="s">
        <v>187</v>
      </c>
      <c r="D51" s="78"/>
      <c r="E51" s="38" t="s">
        <v>6</v>
      </c>
    </row>
    <row r="52" spans="1:5" ht="19.5" customHeight="1" thickBot="1">
      <c r="A52" s="11"/>
      <c r="B52" s="108"/>
      <c r="C52" s="386">
        <v>2008</v>
      </c>
      <c r="D52" s="386">
        <v>2009</v>
      </c>
      <c r="E52" s="486" t="s">
        <v>330</v>
      </c>
    </row>
    <row r="53" spans="1:5" ht="19.5" customHeight="1">
      <c r="A53" s="378" t="s">
        <v>7</v>
      </c>
      <c r="B53" s="516" t="s">
        <v>72</v>
      </c>
      <c r="C53" s="209">
        <v>0.6504646467202049</v>
      </c>
      <c r="D53" s="287">
        <v>0.6549008644704798</v>
      </c>
      <c r="E53" s="131">
        <v>1.0068200751149865</v>
      </c>
    </row>
    <row r="54" spans="1:5" ht="19.5" customHeight="1">
      <c r="A54" s="393" t="s">
        <v>8</v>
      </c>
      <c r="B54" s="516" t="s">
        <v>336</v>
      </c>
      <c r="C54" s="210">
        <v>0.41665789963502176</v>
      </c>
      <c r="D54" s="287">
        <v>0.6352317848380841</v>
      </c>
      <c r="E54" s="131">
        <v>1.5245883622860041</v>
      </c>
    </row>
    <row r="55" spans="1:5" ht="19.5" customHeight="1">
      <c r="A55" s="393" t="s">
        <v>9</v>
      </c>
      <c r="B55" s="516" t="s">
        <v>302</v>
      </c>
      <c r="C55" s="210">
        <v>0.39329426600400563</v>
      </c>
      <c r="D55" s="287">
        <v>1.2330211037128993</v>
      </c>
      <c r="E55" s="131">
        <v>3.1351108070829112</v>
      </c>
    </row>
    <row r="56" spans="1:5" ht="19.5" customHeight="1">
      <c r="A56" s="393" t="s">
        <v>12</v>
      </c>
      <c r="B56" s="516" t="s">
        <v>286</v>
      </c>
      <c r="C56" s="210">
        <v>0.6919251858089069</v>
      </c>
      <c r="D56" s="287">
        <v>0.685864196770578</v>
      </c>
      <c r="E56" s="131">
        <v>0.9912403982935767</v>
      </c>
    </row>
    <row r="57" spans="1:5" ht="19.5" customHeight="1">
      <c r="A57" s="393" t="s">
        <v>13</v>
      </c>
      <c r="B57" s="516" t="s">
        <v>287</v>
      </c>
      <c r="C57" s="210">
        <v>0.004604758250191865</v>
      </c>
      <c r="D57" s="287">
        <v>0.011564625850340135</v>
      </c>
      <c r="E57" s="131">
        <v>2.5114512471655326</v>
      </c>
    </row>
    <row r="58" spans="1:5" ht="19.5" customHeight="1">
      <c r="A58" s="393" t="s">
        <v>14</v>
      </c>
      <c r="B58" s="516" t="s">
        <v>303</v>
      </c>
      <c r="C58" s="210">
        <v>0.28891808052671564</v>
      </c>
      <c r="D58" s="287">
        <v>0.300876205125388</v>
      </c>
      <c r="E58" s="131">
        <v>1.0413893259185163</v>
      </c>
    </row>
    <row r="59" spans="1:5" ht="19.5" customHeight="1">
      <c r="A59" s="393" t="s">
        <v>15</v>
      </c>
      <c r="B59" s="516" t="s">
        <v>329</v>
      </c>
      <c r="C59" s="210">
        <v>0.1128238237430393</v>
      </c>
      <c r="D59" s="287">
        <v>0.1165934323952638</v>
      </c>
      <c r="E59" s="131">
        <v>1.0334114598066622</v>
      </c>
    </row>
    <row r="60" spans="1:5" ht="19.5" customHeight="1">
      <c r="A60" s="393" t="s">
        <v>16</v>
      </c>
      <c r="B60" s="516" t="s">
        <v>58</v>
      </c>
      <c r="C60" s="210">
        <v>0.6461170623340927</v>
      </c>
      <c r="D60" s="287">
        <v>0.7040979824539226</v>
      </c>
      <c r="E60" s="131">
        <v>1.089737484892249</v>
      </c>
    </row>
    <row r="61" spans="1:5" ht="19.5" customHeight="1">
      <c r="A61" s="393" t="s">
        <v>17</v>
      </c>
      <c r="B61" s="516" t="s">
        <v>288</v>
      </c>
      <c r="C61" s="210">
        <v>0.46996167666871913</v>
      </c>
      <c r="D61" s="287">
        <v>0.5458186449124232</v>
      </c>
      <c r="E61" s="131">
        <v>1.16141096606304</v>
      </c>
    </row>
    <row r="62" spans="1:5" ht="19.5" customHeight="1">
      <c r="A62" s="393" t="s">
        <v>18</v>
      </c>
      <c r="B62" s="516" t="s">
        <v>59</v>
      </c>
      <c r="C62" s="210">
        <v>0.35408694156598014</v>
      </c>
      <c r="D62" s="287">
        <v>0.6292713233336292</v>
      </c>
      <c r="E62" s="131">
        <v>1.7771661404699715</v>
      </c>
    </row>
    <row r="63" spans="1:5" ht="19.5" customHeight="1">
      <c r="A63" s="393" t="s">
        <v>19</v>
      </c>
      <c r="B63" s="516" t="s">
        <v>82</v>
      </c>
      <c r="C63" s="210">
        <v>0.2834143088501477</v>
      </c>
      <c r="D63" s="287">
        <v>0.2406652535463884</v>
      </c>
      <c r="E63" s="131">
        <v>0.8491640895719123</v>
      </c>
    </row>
    <row r="64" spans="1:5" ht="19.5" customHeight="1">
      <c r="A64" s="393" t="s">
        <v>20</v>
      </c>
      <c r="B64" s="516" t="s">
        <v>79</v>
      </c>
      <c r="C64" s="210">
        <v>0.6002178054376037</v>
      </c>
      <c r="D64" s="287">
        <v>0.6422931337981013</v>
      </c>
      <c r="E64" s="131">
        <v>1.0701001002957942</v>
      </c>
    </row>
    <row r="65" spans="1:5" ht="19.5" customHeight="1">
      <c r="A65" s="393" t="s">
        <v>21</v>
      </c>
      <c r="B65" s="516" t="s">
        <v>221</v>
      </c>
      <c r="C65" s="210">
        <v>0.5312238679044717</v>
      </c>
      <c r="D65" s="287">
        <v>0.9954467285601503</v>
      </c>
      <c r="E65" s="131">
        <v>1.8738742528397805</v>
      </c>
    </row>
    <row r="66" spans="1:5" ht="19.5" customHeight="1">
      <c r="A66" s="393" t="s">
        <v>22</v>
      </c>
      <c r="B66" s="516" t="s">
        <v>60</v>
      </c>
      <c r="C66" s="210">
        <v>0.011884388667046967</v>
      </c>
      <c r="D66" s="287">
        <v>0.040684442229421046</v>
      </c>
      <c r="E66" s="131">
        <v>3.4233517069524044</v>
      </c>
    </row>
    <row r="67" spans="1:5" ht="19.5" customHeight="1">
      <c r="A67" s="393" t="s">
        <v>23</v>
      </c>
      <c r="B67" s="516" t="s">
        <v>76</v>
      </c>
      <c r="C67" s="210">
        <v>0.6120303435966087</v>
      </c>
      <c r="D67" s="287">
        <v>0.6996490976685943</v>
      </c>
      <c r="E67" s="131">
        <v>1.1431608007490155</v>
      </c>
    </row>
    <row r="68" spans="1:5" ht="19.5" customHeight="1">
      <c r="A68" s="393" t="s">
        <v>24</v>
      </c>
      <c r="B68" s="516" t="s">
        <v>307</v>
      </c>
      <c r="C68" s="210">
        <v>0.5858338790014216</v>
      </c>
      <c r="D68" s="287">
        <v>0.6305458289931279</v>
      </c>
      <c r="E68" s="131">
        <v>1.0763218919122939</v>
      </c>
    </row>
    <row r="69" spans="1:5" ht="19.5" customHeight="1">
      <c r="A69" s="393" t="s">
        <v>25</v>
      </c>
      <c r="B69" s="516" t="s">
        <v>308</v>
      </c>
      <c r="C69" s="210">
        <v>0.4654474171728922</v>
      </c>
      <c r="D69" s="287">
        <v>0.3234201645990629</v>
      </c>
      <c r="E69" s="131">
        <v>0.6948586514100846</v>
      </c>
    </row>
    <row r="70" spans="1:5" ht="19.5" customHeight="1">
      <c r="A70" s="393" t="s">
        <v>26</v>
      </c>
      <c r="B70" s="516" t="s">
        <v>80</v>
      </c>
      <c r="C70" s="210">
        <v>0.32847990681421085</v>
      </c>
      <c r="D70" s="287">
        <v>0.4072607044651041</v>
      </c>
      <c r="E70" s="131">
        <v>1.2398344495861413</v>
      </c>
    </row>
    <row r="71" spans="1:5" ht="19.5" customHeight="1">
      <c r="A71" s="393" t="s">
        <v>27</v>
      </c>
      <c r="B71" s="516" t="s">
        <v>309</v>
      </c>
      <c r="C71" s="210">
        <v>0.5103446018379856</v>
      </c>
      <c r="D71" s="287">
        <v>0.5694953070496677</v>
      </c>
      <c r="E71" s="131">
        <v>1.115903460129985</v>
      </c>
    </row>
    <row r="72" spans="1:5" ht="19.5" customHeight="1">
      <c r="A72" s="393" t="s">
        <v>28</v>
      </c>
      <c r="B72" s="516" t="s">
        <v>61</v>
      </c>
      <c r="C72" s="210">
        <v>0.6087002261848403</v>
      </c>
      <c r="D72" s="56" t="s">
        <v>77</v>
      </c>
      <c r="E72" s="159" t="s">
        <v>77</v>
      </c>
    </row>
    <row r="73" spans="1:5" ht="19.5" customHeight="1">
      <c r="A73" s="393" t="s">
        <v>29</v>
      </c>
      <c r="B73" s="54" t="s">
        <v>222</v>
      </c>
      <c r="C73" s="210" t="s">
        <v>326</v>
      </c>
      <c r="D73" s="287" t="s">
        <v>326</v>
      </c>
      <c r="E73" s="159" t="s">
        <v>77</v>
      </c>
    </row>
    <row r="74" spans="1:5" ht="19.5" customHeight="1">
      <c r="A74" s="393" t="s">
        <v>34</v>
      </c>
      <c r="B74" s="516" t="s">
        <v>310</v>
      </c>
      <c r="C74" s="594" t="s">
        <v>77</v>
      </c>
      <c r="D74" s="287">
        <v>0.9959404600811907</v>
      </c>
      <c r="E74" s="159" t="s">
        <v>77</v>
      </c>
    </row>
    <row r="75" spans="1:5" ht="19.5" customHeight="1">
      <c r="A75" s="393" t="s">
        <v>35</v>
      </c>
      <c r="B75" s="516" t="s">
        <v>213</v>
      </c>
      <c r="C75" s="210">
        <v>0.6619054885128007</v>
      </c>
      <c r="D75" s="287">
        <v>0.700786373789839</v>
      </c>
      <c r="E75" s="131">
        <v>1.0587408413312867</v>
      </c>
    </row>
    <row r="76" spans="1:5" ht="19.5" customHeight="1">
      <c r="A76" s="393" t="s">
        <v>36</v>
      </c>
      <c r="B76" s="516" t="s">
        <v>311</v>
      </c>
      <c r="C76" s="210">
        <v>4.167785234899329</v>
      </c>
      <c r="D76" s="287">
        <v>0.36381709741550694</v>
      </c>
      <c r="E76" s="131">
        <v>0.08729266910613613</v>
      </c>
    </row>
    <row r="77" spans="1:5" ht="19.5" customHeight="1">
      <c r="A77" s="393" t="s">
        <v>37</v>
      </c>
      <c r="B77" s="516" t="s">
        <v>223</v>
      </c>
      <c r="C77" s="210">
        <v>0.663902116703502</v>
      </c>
      <c r="D77" s="287">
        <v>0.6660262300559686</v>
      </c>
      <c r="E77" s="131">
        <v>1.0031994375360838</v>
      </c>
    </row>
    <row r="78" spans="1:5" ht="19.5" customHeight="1">
      <c r="A78" s="393" t="s">
        <v>38</v>
      </c>
      <c r="B78" s="516" t="s">
        <v>62</v>
      </c>
      <c r="C78" s="210">
        <v>0.7643118483673076</v>
      </c>
      <c r="D78" s="287">
        <v>0.6784296158256881</v>
      </c>
      <c r="E78" s="131">
        <v>0.8876345660150661</v>
      </c>
    </row>
    <row r="79" spans="1:5" ht="19.5" customHeight="1">
      <c r="A79" s="393" t="s">
        <v>39</v>
      </c>
      <c r="B79" s="516" t="s">
        <v>259</v>
      </c>
      <c r="C79" s="210">
        <v>0.6454819277108433</v>
      </c>
      <c r="D79" s="287">
        <v>0.6253186962343403</v>
      </c>
      <c r="E79" s="131">
        <v>0.9687625158646803</v>
      </c>
    </row>
    <row r="80" spans="1:5" ht="19.5" customHeight="1">
      <c r="A80" s="393" t="s">
        <v>40</v>
      </c>
      <c r="B80" s="516" t="s">
        <v>312</v>
      </c>
      <c r="C80" s="210">
        <v>0.7708547941293461</v>
      </c>
      <c r="D80" s="287">
        <v>0.8186030887035912</v>
      </c>
      <c r="E80" s="131">
        <v>1.0619420089722282</v>
      </c>
    </row>
    <row r="81" spans="1:5" ht="19.5" customHeight="1">
      <c r="A81" s="393" t="s">
        <v>41</v>
      </c>
      <c r="B81" s="516" t="s">
        <v>63</v>
      </c>
      <c r="C81" s="210">
        <v>0.6295231592589214</v>
      </c>
      <c r="D81" s="287">
        <v>0.6998234723571757</v>
      </c>
      <c r="E81" s="131">
        <v>1.1116723222399192</v>
      </c>
    </row>
    <row r="82" spans="1:5" ht="19.5" customHeight="1">
      <c r="A82" s="393" t="s">
        <v>42</v>
      </c>
      <c r="B82" s="516" t="s">
        <v>214</v>
      </c>
      <c r="C82" s="210">
        <v>0.8149399594531371</v>
      </c>
      <c r="D82" s="287">
        <v>0.592791784986949</v>
      </c>
      <c r="E82" s="131">
        <v>0.7274054709315518</v>
      </c>
    </row>
    <row r="83" spans="1:5" ht="19.5" customHeight="1">
      <c r="A83" s="393" t="s">
        <v>43</v>
      </c>
      <c r="B83" s="516" t="s">
        <v>64</v>
      </c>
      <c r="C83" s="210">
        <v>0.07313426398493322</v>
      </c>
      <c r="D83" s="56" t="s">
        <v>77</v>
      </c>
      <c r="E83" s="159" t="s">
        <v>77</v>
      </c>
    </row>
    <row r="84" spans="1:5" ht="19.5" customHeight="1">
      <c r="A84" s="393" t="s">
        <v>68</v>
      </c>
      <c r="B84" s="516" t="s">
        <v>65</v>
      </c>
      <c r="C84" s="210">
        <v>0.5752944079046342</v>
      </c>
      <c r="D84" s="287">
        <v>0.6881524852451024</v>
      </c>
      <c r="E84" s="131">
        <v>1.1961744730867896</v>
      </c>
    </row>
    <row r="85" spans="1:5" ht="19.5" customHeight="1">
      <c r="A85" s="393" t="s">
        <v>75</v>
      </c>
      <c r="B85" s="516" t="s">
        <v>224</v>
      </c>
      <c r="C85" s="210">
        <v>0.5608307950381848</v>
      </c>
      <c r="D85" s="287">
        <v>0.4257442818030914</v>
      </c>
      <c r="E85" s="131">
        <v>0.7591314271073579</v>
      </c>
    </row>
    <row r="86" spans="1:5" ht="19.5" customHeight="1">
      <c r="A86" s="393" t="s">
        <v>78</v>
      </c>
      <c r="B86" s="516" t="s">
        <v>225</v>
      </c>
      <c r="C86" s="210">
        <v>0.6055995458118061</v>
      </c>
      <c r="D86" s="287">
        <v>0.6432754153129809</v>
      </c>
      <c r="E86" s="131">
        <v>1.0622125128093851</v>
      </c>
    </row>
    <row r="87" spans="1:5" ht="19.5" customHeight="1" thickBot="1">
      <c r="A87" s="393" t="s">
        <v>81</v>
      </c>
      <c r="B87" s="516" t="s">
        <v>66</v>
      </c>
      <c r="C87" s="210">
        <v>0.5736010649123483</v>
      </c>
      <c r="D87" s="287">
        <v>0.7234987946780999</v>
      </c>
      <c r="E87" s="131">
        <v>1.261327495597759</v>
      </c>
    </row>
    <row r="88" spans="1:5" ht="19.5" customHeight="1" thickBot="1">
      <c r="A88" s="386" t="s">
        <v>298</v>
      </c>
      <c r="B88" s="427" t="s">
        <v>2</v>
      </c>
      <c r="C88" s="212">
        <v>0.605574028659112</v>
      </c>
      <c r="D88" s="285">
        <v>0.6667853548147229</v>
      </c>
      <c r="E88" s="208">
        <v>1.101079840380783</v>
      </c>
    </row>
    <row r="89" ht="19.5" customHeight="1"/>
    <row r="90" spans="1:5" ht="19.5" customHeight="1">
      <c r="A90" s="602" t="s">
        <v>190</v>
      </c>
      <c r="B90" s="602"/>
      <c r="C90" s="602"/>
      <c r="D90" s="602"/>
      <c r="E90" s="602"/>
    </row>
    <row r="91" spans="1:5" ht="19.5" customHeight="1" thickBot="1">
      <c r="A91" s="191"/>
      <c r="B91" s="191"/>
      <c r="C91" s="191"/>
      <c r="D91" s="191"/>
      <c r="E91" s="191"/>
    </row>
    <row r="92" spans="1:5" ht="19.5" customHeight="1" thickBot="1">
      <c r="A92" s="9" t="s">
        <v>3</v>
      </c>
      <c r="B92" s="7" t="s">
        <v>191</v>
      </c>
      <c r="C92" s="77" t="s">
        <v>190</v>
      </c>
      <c r="D92" s="78"/>
      <c r="E92" s="8" t="s">
        <v>6</v>
      </c>
    </row>
    <row r="93" spans="1:5" ht="19.5" customHeight="1" thickBot="1">
      <c r="A93" s="11"/>
      <c r="B93" s="108"/>
      <c r="C93" s="386">
        <v>2008</v>
      </c>
      <c r="D93" s="386">
        <v>2009</v>
      </c>
      <c r="E93" s="486" t="s">
        <v>330</v>
      </c>
    </row>
    <row r="94" spans="1:5" ht="19.5" customHeight="1">
      <c r="A94" s="27" t="s">
        <v>7</v>
      </c>
      <c r="B94" s="26" t="s">
        <v>0</v>
      </c>
      <c r="C94" s="190">
        <v>0.5197766672777233</v>
      </c>
      <c r="D94" s="141">
        <v>0.9194448528900921</v>
      </c>
      <c r="E94" s="158">
        <v>1.7689229062658578</v>
      </c>
    </row>
    <row r="95" spans="1:5" ht="19.5" customHeight="1" thickBot="1">
      <c r="A95" s="17" t="s">
        <v>8</v>
      </c>
      <c r="B95" s="22" t="s">
        <v>1</v>
      </c>
      <c r="C95" s="205">
        <v>0.6140340321554578</v>
      </c>
      <c r="D95" s="19">
        <v>0.6737986252651698</v>
      </c>
      <c r="E95" s="139">
        <v>1.0973310760967416</v>
      </c>
    </row>
    <row r="96" spans="1:5" ht="19.5" customHeight="1" thickBot="1">
      <c r="A96" s="183" t="s">
        <v>9</v>
      </c>
      <c r="B96" s="174" t="s">
        <v>54</v>
      </c>
      <c r="C96" s="207">
        <v>0.5492966169826708</v>
      </c>
      <c r="D96" s="33">
        <v>0.8253735128534463</v>
      </c>
      <c r="E96" s="234">
        <v>1.5026007576512803</v>
      </c>
    </row>
    <row r="97" ht="19.5" customHeight="1"/>
    <row r="98" ht="19.5" customHeight="1">
      <c r="A98" s="31"/>
    </row>
    <row r="99" spans="1:5" ht="19.5" customHeight="1">
      <c r="A99" s="602" t="s">
        <v>192</v>
      </c>
      <c r="B99" s="602"/>
      <c r="C99" s="602"/>
      <c r="D99" s="602"/>
      <c r="E99" s="602"/>
    </row>
    <row r="100" spans="1:5" ht="19.5" customHeight="1" thickBot="1">
      <c r="A100" s="311"/>
      <c r="B100" s="24"/>
      <c r="C100" s="24"/>
      <c r="D100" s="24"/>
      <c r="E100" s="24"/>
    </row>
    <row r="101" spans="1:5" ht="19.5" customHeight="1" thickBot="1">
      <c r="A101" s="9" t="s">
        <v>3</v>
      </c>
      <c r="B101" s="7" t="s">
        <v>11</v>
      </c>
      <c r="C101" s="77" t="s">
        <v>190</v>
      </c>
      <c r="D101" s="78"/>
      <c r="E101" s="38" t="s">
        <v>6</v>
      </c>
    </row>
    <row r="102" spans="1:5" ht="19.5" customHeight="1" thickBot="1">
      <c r="A102" s="11"/>
      <c r="B102" s="108"/>
      <c r="C102" s="386">
        <v>2008</v>
      </c>
      <c r="D102" s="386">
        <v>2009</v>
      </c>
      <c r="E102" s="486" t="s">
        <v>330</v>
      </c>
    </row>
    <row r="103" spans="1:5" ht="19.5" customHeight="1">
      <c r="A103" s="407" t="s">
        <v>7</v>
      </c>
      <c r="B103" s="514" t="s">
        <v>281</v>
      </c>
      <c r="C103" s="190">
        <v>1.593919418125181</v>
      </c>
      <c r="D103" s="19">
        <v>1.1857938461490314</v>
      </c>
      <c r="E103" s="139">
        <v>0.7439484284241923</v>
      </c>
    </row>
    <row r="104" spans="1:5" ht="19.5" customHeight="1">
      <c r="A104" s="409" t="s">
        <v>8</v>
      </c>
      <c r="B104" s="515" t="s">
        <v>217</v>
      </c>
      <c r="C104" s="205">
        <v>0.5183710735266962</v>
      </c>
      <c r="D104" s="19">
        <v>0.6193543723451613</v>
      </c>
      <c r="E104" s="139">
        <v>1.1948089003721472</v>
      </c>
    </row>
    <row r="105" spans="1:5" ht="19.5" customHeight="1">
      <c r="A105" s="409" t="s">
        <v>9</v>
      </c>
      <c r="B105" s="515" t="s">
        <v>55</v>
      </c>
      <c r="C105" s="205">
        <v>0.503264666321932</v>
      </c>
      <c r="D105" s="19">
        <v>0.4082362668141189</v>
      </c>
      <c r="E105" s="139">
        <v>0.81117609507077</v>
      </c>
    </row>
    <row r="106" spans="1:5" ht="19.5" customHeight="1">
      <c r="A106" s="409" t="s">
        <v>12</v>
      </c>
      <c r="B106" s="515" t="s">
        <v>327</v>
      </c>
      <c r="C106" s="205">
        <v>0.6377273611077703</v>
      </c>
      <c r="D106" s="19">
        <v>1.3529675796369578</v>
      </c>
      <c r="E106" s="139">
        <v>2.1215454473942796</v>
      </c>
    </row>
    <row r="107" spans="1:5" ht="19.5" customHeight="1">
      <c r="A107" s="409" t="s">
        <v>13</v>
      </c>
      <c r="B107" s="515" t="s">
        <v>299</v>
      </c>
      <c r="C107" s="205">
        <v>0.36695425175882784</v>
      </c>
      <c r="D107" s="19">
        <v>1.514824485059472</v>
      </c>
      <c r="E107" s="139">
        <v>4.128101739655152</v>
      </c>
    </row>
    <row r="108" spans="1:5" ht="19.5" customHeight="1">
      <c r="A108" s="409" t="s">
        <v>14</v>
      </c>
      <c r="B108" s="515" t="s">
        <v>282</v>
      </c>
      <c r="C108" s="205">
        <v>0.3841255230040313</v>
      </c>
      <c r="D108" s="19">
        <v>0.7323202404789997</v>
      </c>
      <c r="E108" s="139">
        <v>1.9064607703021967</v>
      </c>
    </row>
    <row r="109" spans="1:5" ht="19.5" customHeight="1">
      <c r="A109" s="409" t="s">
        <v>15</v>
      </c>
      <c r="B109" s="515" t="s">
        <v>328</v>
      </c>
      <c r="C109" s="205">
        <v>0.010082695045075578</v>
      </c>
      <c r="D109" s="19">
        <v>0.03396883884372921</v>
      </c>
      <c r="E109" s="139">
        <v>3.369023727472518</v>
      </c>
    </row>
    <row r="110" spans="1:5" ht="19.5" customHeight="1">
      <c r="A110" s="409" t="s">
        <v>16</v>
      </c>
      <c r="B110" s="515" t="s">
        <v>71</v>
      </c>
      <c r="C110" s="205">
        <v>0.12580726773991666</v>
      </c>
      <c r="D110" s="19">
        <v>0.20440376192437298</v>
      </c>
      <c r="E110" s="139">
        <v>1.6247373112572487</v>
      </c>
    </row>
    <row r="111" spans="1:5" ht="19.5" customHeight="1">
      <c r="A111" s="409" t="s">
        <v>17</v>
      </c>
      <c r="B111" s="515" t="s">
        <v>56</v>
      </c>
      <c r="C111" s="205">
        <v>0.3087305059933773</v>
      </c>
      <c r="D111" s="19">
        <v>0.6897915916768763</v>
      </c>
      <c r="E111" s="139">
        <v>2.2342838763451294</v>
      </c>
    </row>
    <row r="112" spans="1:5" ht="19.5" customHeight="1">
      <c r="A112" s="409" t="s">
        <v>18</v>
      </c>
      <c r="B112" s="515" t="s">
        <v>206</v>
      </c>
      <c r="C112" s="205">
        <v>0.26039357915239436</v>
      </c>
      <c r="D112" s="19">
        <v>0.20664073102325162</v>
      </c>
      <c r="E112" s="139">
        <v>0.7935707619822526</v>
      </c>
    </row>
    <row r="113" spans="1:5" ht="19.5" customHeight="1">
      <c r="A113" s="409" t="s">
        <v>19</v>
      </c>
      <c r="B113" s="515" t="s">
        <v>207</v>
      </c>
      <c r="C113" s="205">
        <v>0.39833702793761055</v>
      </c>
      <c r="D113" s="19">
        <v>0.2529396399502659</v>
      </c>
      <c r="E113" s="139">
        <v>0.6349890223860447</v>
      </c>
    </row>
    <row r="114" spans="1:5" ht="19.5" customHeight="1">
      <c r="A114" s="409" t="s">
        <v>20</v>
      </c>
      <c r="B114" s="515" t="s">
        <v>208</v>
      </c>
      <c r="C114" s="205">
        <v>0.3178661272159256</v>
      </c>
      <c r="D114" s="19">
        <v>0.5033554578709402</v>
      </c>
      <c r="E114" s="139">
        <v>1.583545444994874</v>
      </c>
    </row>
    <row r="115" spans="1:5" ht="19.5" customHeight="1">
      <c r="A115" s="409" t="s">
        <v>21</v>
      </c>
      <c r="B115" s="515" t="s">
        <v>73</v>
      </c>
      <c r="C115" s="205">
        <v>0.6268233246971231</v>
      </c>
      <c r="D115" s="19">
        <v>0.4372022467854196</v>
      </c>
      <c r="E115" s="139">
        <v>0.6974887971768964</v>
      </c>
    </row>
    <row r="116" spans="1:5" ht="19.5" customHeight="1">
      <c r="A116" s="409" t="s">
        <v>22</v>
      </c>
      <c r="B116" s="515" t="s">
        <v>305</v>
      </c>
      <c r="C116" s="205">
        <v>1.2939520194813843</v>
      </c>
      <c r="D116" s="19">
        <v>0.6940683614205465</v>
      </c>
      <c r="E116" s="139">
        <v>0.5363942023899224</v>
      </c>
    </row>
    <row r="117" spans="1:5" ht="19.5" customHeight="1">
      <c r="A117" s="409" t="s">
        <v>23</v>
      </c>
      <c r="B117" s="515" t="s">
        <v>306</v>
      </c>
      <c r="C117" s="205">
        <v>0.16293190257315743</v>
      </c>
      <c r="D117" s="19">
        <v>1.3696571603111387</v>
      </c>
      <c r="E117" s="139">
        <v>8.406316618663151</v>
      </c>
    </row>
    <row r="118" spans="1:5" ht="19.5" customHeight="1">
      <c r="A118" s="409" t="s">
        <v>24</v>
      </c>
      <c r="B118" s="515" t="s">
        <v>209</v>
      </c>
      <c r="C118" s="205">
        <v>0.5924362654060442</v>
      </c>
      <c r="D118" s="19">
        <v>0.5917704385489984</v>
      </c>
      <c r="E118" s="139">
        <v>0.9988761206969842</v>
      </c>
    </row>
    <row r="119" spans="1:5" ht="19.5" customHeight="1">
      <c r="A119" s="409" t="s">
        <v>25</v>
      </c>
      <c r="B119" s="575" t="s">
        <v>300</v>
      </c>
      <c r="C119" s="210" t="s">
        <v>326</v>
      </c>
      <c r="D119" s="287" t="s">
        <v>326</v>
      </c>
      <c r="E119" s="159" t="s">
        <v>77</v>
      </c>
    </row>
    <row r="120" spans="1:5" ht="19.5" customHeight="1">
      <c r="A120" s="409" t="s">
        <v>26</v>
      </c>
      <c r="B120" s="515" t="s">
        <v>332</v>
      </c>
      <c r="C120" s="205">
        <v>0.25532879818594106</v>
      </c>
      <c r="D120" s="19">
        <v>0.09972000861511954</v>
      </c>
      <c r="E120" s="139">
        <v>0.39055527352813246</v>
      </c>
    </row>
    <row r="121" spans="1:5" ht="19.5" customHeight="1">
      <c r="A121" s="409" t="s">
        <v>27</v>
      </c>
      <c r="B121" s="515" t="s">
        <v>283</v>
      </c>
      <c r="C121" s="205">
        <v>0.16507454670698532</v>
      </c>
      <c r="D121" s="19">
        <v>1.6501831801380393</v>
      </c>
      <c r="E121" s="139">
        <v>9.99659373935576</v>
      </c>
    </row>
    <row r="122" spans="1:5" ht="19.5" customHeight="1">
      <c r="A122" s="409" t="s">
        <v>28</v>
      </c>
      <c r="B122" s="515" t="s">
        <v>301</v>
      </c>
      <c r="C122" s="205">
        <v>0.7542185667791418</v>
      </c>
      <c r="D122" s="19">
        <v>0.9336458878734675</v>
      </c>
      <c r="E122" s="139">
        <v>1.2378983082590533</v>
      </c>
    </row>
    <row r="123" spans="1:5" ht="19.5" customHeight="1">
      <c r="A123" s="409" t="s">
        <v>29</v>
      </c>
      <c r="B123" s="515" t="s">
        <v>210</v>
      </c>
      <c r="C123" s="205">
        <v>0.4992229873849717</v>
      </c>
      <c r="D123" s="19">
        <v>0.6239036736330377</v>
      </c>
      <c r="E123" s="139">
        <v>1.249749489504015</v>
      </c>
    </row>
    <row r="124" spans="1:5" ht="19.5" customHeight="1">
      <c r="A124" s="409" t="s">
        <v>34</v>
      </c>
      <c r="B124" s="515" t="s">
        <v>258</v>
      </c>
      <c r="C124" s="205">
        <v>0.24133013122628133</v>
      </c>
      <c r="D124" s="19">
        <v>0.2382078291247692</v>
      </c>
      <c r="E124" s="139">
        <v>0.9870621124446971</v>
      </c>
    </row>
    <row r="125" spans="1:5" ht="19.5" customHeight="1">
      <c r="A125" s="409" t="s">
        <v>35</v>
      </c>
      <c r="B125" s="515" t="s">
        <v>284</v>
      </c>
      <c r="C125" s="205">
        <v>0.5745600964889773</v>
      </c>
      <c r="D125" s="19">
        <v>1.035708221273218</v>
      </c>
      <c r="E125" s="139">
        <v>1.8026107757956484</v>
      </c>
    </row>
    <row r="126" spans="1:5" ht="19.5" customHeight="1">
      <c r="A126" s="409" t="s">
        <v>36</v>
      </c>
      <c r="B126" s="515" t="s">
        <v>57</v>
      </c>
      <c r="C126" s="205">
        <v>0.2676894467689447</v>
      </c>
      <c r="D126" s="19">
        <v>0.32087617344658026</v>
      </c>
      <c r="E126" s="139">
        <v>1.198688171385193</v>
      </c>
    </row>
    <row r="127" spans="1:5" ht="19.5" customHeight="1">
      <c r="A127" s="409" t="s">
        <v>37</v>
      </c>
      <c r="B127" s="515" t="s">
        <v>211</v>
      </c>
      <c r="C127" s="205">
        <v>0.6392135707007133</v>
      </c>
      <c r="D127" s="19">
        <v>0.49935563688849943</v>
      </c>
      <c r="E127" s="139">
        <v>0.7812031217377003</v>
      </c>
    </row>
    <row r="128" spans="1:5" ht="19.5" customHeight="1">
      <c r="A128" s="409" t="s">
        <v>38</v>
      </c>
      <c r="B128" s="515" t="s">
        <v>74</v>
      </c>
      <c r="C128" s="205">
        <v>0.6761126938568519</v>
      </c>
      <c r="D128" s="19">
        <v>0.5437255324116893</v>
      </c>
      <c r="E128" s="139">
        <v>0.8041936460474267</v>
      </c>
    </row>
    <row r="129" spans="1:5" ht="19.5" customHeight="1">
      <c r="A129" s="409" t="s">
        <v>39</v>
      </c>
      <c r="B129" s="515" t="s">
        <v>218</v>
      </c>
      <c r="C129" s="205">
        <v>0.6508558379250382</v>
      </c>
      <c r="D129" s="19">
        <v>0.3417980855312995</v>
      </c>
      <c r="E129" s="139">
        <v>0.525151754989199</v>
      </c>
    </row>
    <row r="130" spans="1:5" ht="19.5" customHeight="1">
      <c r="A130" s="409" t="s">
        <v>40</v>
      </c>
      <c r="B130" s="515" t="s">
        <v>219</v>
      </c>
      <c r="C130" s="205">
        <v>0.560635708490431</v>
      </c>
      <c r="D130" s="19">
        <v>1.1507180907467789</v>
      </c>
      <c r="E130" s="139">
        <v>2.0525237214111907</v>
      </c>
    </row>
    <row r="131" spans="1:5" ht="19.5" customHeight="1">
      <c r="A131" s="409" t="s">
        <v>41</v>
      </c>
      <c r="B131" s="515" t="s">
        <v>220</v>
      </c>
      <c r="C131" s="205">
        <v>0.3397165836844121</v>
      </c>
      <c r="D131" s="19">
        <v>0.5065648126044402</v>
      </c>
      <c r="E131" s="139">
        <v>1.4911394878356181</v>
      </c>
    </row>
    <row r="132" spans="1:5" ht="19.5" customHeight="1" thickBot="1">
      <c r="A132" s="409" t="s">
        <v>42</v>
      </c>
      <c r="B132" s="576" t="s">
        <v>285</v>
      </c>
      <c r="C132" s="205">
        <v>0.5157789787411602</v>
      </c>
      <c r="D132" s="19">
        <v>1.2240761828680722</v>
      </c>
      <c r="E132" s="139">
        <v>2.3732572154367806</v>
      </c>
    </row>
    <row r="133" spans="1:5" ht="19.5" customHeight="1" thickBot="1">
      <c r="A133" s="412" t="s">
        <v>43</v>
      </c>
      <c r="B133" s="413" t="s">
        <v>2</v>
      </c>
      <c r="C133" s="207">
        <v>0.5197766672777233</v>
      </c>
      <c r="D133" s="33">
        <v>0.9194448528900921</v>
      </c>
      <c r="E133" s="234">
        <v>1.7689229062658578</v>
      </c>
    </row>
    <row r="134" ht="19.5" customHeight="1"/>
    <row r="135" ht="19.5" customHeight="1"/>
    <row r="136" ht="19.5" customHeight="1"/>
    <row r="137" ht="19.5" customHeight="1">
      <c r="A137" s="31"/>
    </row>
    <row r="138" spans="1:5" ht="19.5" customHeight="1">
      <c r="A138" s="602" t="s">
        <v>193</v>
      </c>
      <c r="B138" s="602"/>
      <c r="C138" s="602"/>
      <c r="D138" s="602"/>
      <c r="E138" s="602"/>
    </row>
    <row r="139" spans="1:5" ht="19.5" customHeight="1" thickBot="1">
      <c r="A139" s="311"/>
      <c r="B139" s="24"/>
      <c r="C139" s="24"/>
      <c r="D139" s="24"/>
      <c r="E139" s="24"/>
    </row>
    <row r="140" spans="1:5" ht="19.5" customHeight="1" thickBot="1">
      <c r="A140" s="9" t="s">
        <v>3</v>
      </c>
      <c r="B140" s="7" t="s">
        <v>11</v>
      </c>
      <c r="C140" s="77" t="s">
        <v>190</v>
      </c>
      <c r="D140" s="78"/>
      <c r="E140" s="38" t="s">
        <v>6</v>
      </c>
    </row>
    <row r="141" spans="1:5" ht="19.5" customHeight="1" thickBot="1">
      <c r="A141" s="11"/>
      <c r="B141" s="108"/>
      <c r="C141" s="386">
        <v>2008</v>
      </c>
      <c r="D141" s="386">
        <v>2009</v>
      </c>
      <c r="E141" s="486" t="s">
        <v>330</v>
      </c>
    </row>
    <row r="142" spans="1:5" ht="19.5" customHeight="1">
      <c r="A142" s="378" t="s">
        <v>7</v>
      </c>
      <c r="B142" s="516" t="s">
        <v>72</v>
      </c>
      <c r="C142" s="190">
        <v>0.6197961847956458</v>
      </c>
      <c r="D142" s="19">
        <v>0.6449743910095039</v>
      </c>
      <c r="E142" s="131">
        <v>1.0406233643115432</v>
      </c>
    </row>
    <row r="143" spans="1:5" ht="19.5" customHeight="1">
      <c r="A143" s="393" t="s">
        <v>8</v>
      </c>
      <c r="B143" s="516" t="s">
        <v>336</v>
      </c>
      <c r="C143" s="205">
        <v>0.4473900857483789</v>
      </c>
      <c r="D143" s="19">
        <v>0.6953426549283618</v>
      </c>
      <c r="E143" s="131">
        <v>1.5542200801459787</v>
      </c>
    </row>
    <row r="144" spans="1:5" ht="19.5" customHeight="1">
      <c r="A144" s="393" t="s">
        <v>9</v>
      </c>
      <c r="B144" s="516" t="s">
        <v>302</v>
      </c>
      <c r="C144" s="205">
        <v>1.5216062854648624</v>
      </c>
      <c r="D144" s="19">
        <v>0.8052708638360175</v>
      </c>
      <c r="E144" s="131">
        <v>0.529224196514147</v>
      </c>
    </row>
    <row r="145" spans="1:5" ht="19.5" customHeight="1">
      <c r="A145" s="393" t="s">
        <v>12</v>
      </c>
      <c r="B145" s="516" t="s">
        <v>286</v>
      </c>
      <c r="C145" s="205">
        <v>0.7494336269003548</v>
      </c>
      <c r="D145" s="19">
        <v>0.7272794468448249</v>
      </c>
      <c r="E145" s="131">
        <v>0.9704387696784315</v>
      </c>
    </row>
    <row r="146" spans="1:5" ht="19.5" customHeight="1">
      <c r="A146" s="393" t="s">
        <v>13</v>
      </c>
      <c r="B146" s="516" t="s">
        <v>287</v>
      </c>
      <c r="C146" s="205">
        <v>0.004604758250191865</v>
      </c>
      <c r="D146" s="19">
        <v>0.011564625850340135</v>
      </c>
      <c r="E146" s="131">
        <v>2.5114512471655326</v>
      </c>
    </row>
    <row r="147" spans="1:5" ht="19.5" customHeight="1">
      <c r="A147" s="393" t="s">
        <v>14</v>
      </c>
      <c r="B147" s="516" t="s">
        <v>303</v>
      </c>
      <c r="C147" s="205">
        <v>0.2251901002566959</v>
      </c>
      <c r="D147" s="19">
        <v>0.20531919093553014</v>
      </c>
      <c r="E147" s="131">
        <v>0.9117594010637468</v>
      </c>
    </row>
    <row r="148" spans="1:5" ht="19.5" customHeight="1">
      <c r="A148" s="393" t="s">
        <v>15</v>
      </c>
      <c r="B148" s="516" t="s">
        <v>329</v>
      </c>
      <c r="C148" s="205">
        <v>0.1129045274796223</v>
      </c>
      <c r="D148" s="19">
        <v>0.11670023497818059</v>
      </c>
      <c r="E148" s="131">
        <v>1.0336187359647147</v>
      </c>
    </row>
    <row r="149" spans="1:5" ht="19.5" customHeight="1">
      <c r="A149" s="393" t="s">
        <v>16</v>
      </c>
      <c r="B149" s="516" t="s">
        <v>58</v>
      </c>
      <c r="C149" s="205">
        <v>0.6424674069071168</v>
      </c>
      <c r="D149" s="19">
        <v>0.7136957754630592</v>
      </c>
      <c r="E149" s="131">
        <v>1.1108668981339314</v>
      </c>
    </row>
    <row r="150" spans="1:5" ht="19.5" customHeight="1">
      <c r="A150" s="393" t="s">
        <v>17</v>
      </c>
      <c r="B150" s="516" t="s">
        <v>288</v>
      </c>
      <c r="C150" s="205">
        <v>0.5108164782077825</v>
      </c>
      <c r="D150" s="19">
        <v>0.554696303296863</v>
      </c>
      <c r="E150" s="131">
        <v>1.0859013500172008</v>
      </c>
    </row>
    <row r="151" spans="1:5" ht="19.5" customHeight="1">
      <c r="A151" s="393" t="s">
        <v>18</v>
      </c>
      <c r="B151" s="516" t="s">
        <v>59</v>
      </c>
      <c r="C151" s="205">
        <v>0.32170822171852465</v>
      </c>
      <c r="D151" s="19">
        <v>0.6050009962143853</v>
      </c>
      <c r="E151" s="131">
        <v>1.8805891654945792</v>
      </c>
    </row>
    <row r="152" spans="1:5" ht="19.5" customHeight="1">
      <c r="A152" s="393" t="s">
        <v>19</v>
      </c>
      <c r="B152" s="516" t="s">
        <v>82</v>
      </c>
      <c r="C152" s="205">
        <v>0.33412717313646106</v>
      </c>
      <c r="D152" s="19">
        <v>0.23359152058703628</v>
      </c>
      <c r="E152" s="131">
        <v>0.699109618635043</v>
      </c>
    </row>
    <row r="153" spans="1:5" ht="19.5" customHeight="1">
      <c r="A153" s="393" t="s">
        <v>20</v>
      </c>
      <c r="B153" s="516" t="s">
        <v>79</v>
      </c>
      <c r="C153" s="205">
        <v>0.6226950591069259</v>
      </c>
      <c r="D153" s="19">
        <v>0.6732034932314642</v>
      </c>
      <c r="E153" s="131">
        <v>1.0811126303089316</v>
      </c>
    </row>
    <row r="154" spans="1:5" ht="19.5" customHeight="1">
      <c r="A154" s="393" t="s">
        <v>21</v>
      </c>
      <c r="B154" s="516" t="s">
        <v>221</v>
      </c>
      <c r="C154" s="205">
        <v>0.8568006257944656</v>
      </c>
      <c r="D154" s="19">
        <v>1.264697105341689</v>
      </c>
      <c r="E154" s="131">
        <v>1.4760693062858152</v>
      </c>
    </row>
    <row r="155" spans="1:5" ht="19.5" customHeight="1">
      <c r="A155" s="393" t="s">
        <v>22</v>
      </c>
      <c r="B155" s="516" t="s">
        <v>60</v>
      </c>
      <c r="C155" s="205">
        <v>0.008938164246334193</v>
      </c>
      <c r="D155" s="19">
        <v>0.036566444416488444</v>
      </c>
      <c r="E155" s="131">
        <v>4.091046372467974</v>
      </c>
    </row>
    <row r="156" spans="1:5" ht="19.5" customHeight="1">
      <c r="A156" s="393" t="s">
        <v>23</v>
      </c>
      <c r="B156" s="516" t="s">
        <v>76</v>
      </c>
      <c r="C156" s="205">
        <v>0.6730588296054448</v>
      </c>
      <c r="D156" s="19">
        <v>0.7899363750680355</v>
      </c>
      <c r="E156" s="131">
        <v>1.173651307020377</v>
      </c>
    </row>
    <row r="157" spans="1:5" ht="19.5" customHeight="1">
      <c r="A157" s="393" t="s">
        <v>24</v>
      </c>
      <c r="B157" s="516" t="s">
        <v>307</v>
      </c>
      <c r="C157" s="205">
        <v>0.600623110837984</v>
      </c>
      <c r="D157" s="19">
        <v>0.6613340604615067</v>
      </c>
      <c r="E157" s="131">
        <v>1.10107994269288</v>
      </c>
    </row>
    <row r="158" spans="1:5" ht="19.5" customHeight="1">
      <c r="A158" s="393" t="s">
        <v>25</v>
      </c>
      <c r="B158" s="516" t="s">
        <v>308</v>
      </c>
      <c r="C158" s="205">
        <v>0.5651555194145151</v>
      </c>
      <c r="D158" s="19">
        <v>0.40666589737672126</v>
      </c>
      <c r="E158" s="131">
        <v>0.7195645860417597</v>
      </c>
    </row>
    <row r="159" spans="1:5" ht="19.5" customHeight="1">
      <c r="A159" s="393" t="s">
        <v>26</v>
      </c>
      <c r="B159" s="516" t="s">
        <v>80</v>
      </c>
      <c r="C159" s="205">
        <v>0.36110829446359766</v>
      </c>
      <c r="D159" s="19">
        <v>0.46695678143265495</v>
      </c>
      <c r="E159" s="131">
        <v>1.2931211733208405</v>
      </c>
    </row>
    <row r="160" spans="1:5" ht="19.5" customHeight="1">
      <c r="A160" s="393" t="s">
        <v>27</v>
      </c>
      <c r="B160" s="516" t="s">
        <v>309</v>
      </c>
      <c r="C160" s="205">
        <v>0.5238537468706441</v>
      </c>
      <c r="D160" s="19">
        <v>0.591402222084013</v>
      </c>
      <c r="E160" s="131">
        <v>1.1289452936375557</v>
      </c>
    </row>
    <row r="161" spans="1:5" ht="19.5" customHeight="1">
      <c r="A161" s="393" t="s">
        <v>28</v>
      </c>
      <c r="B161" s="516" t="s">
        <v>61</v>
      </c>
      <c r="C161" s="205">
        <v>0.787203519510329</v>
      </c>
      <c r="D161" s="132" t="s">
        <v>77</v>
      </c>
      <c r="E161" s="159" t="s">
        <v>77</v>
      </c>
    </row>
    <row r="162" spans="1:5" ht="19.5" customHeight="1">
      <c r="A162" s="393" t="s">
        <v>29</v>
      </c>
      <c r="B162" s="54" t="s">
        <v>222</v>
      </c>
      <c r="C162" s="210" t="s">
        <v>326</v>
      </c>
      <c r="D162" s="287" t="s">
        <v>326</v>
      </c>
      <c r="E162" s="159" t="s">
        <v>77</v>
      </c>
    </row>
    <row r="163" spans="1:5" ht="19.5" customHeight="1">
      <c r="A163" s="393" t="s">
        <v>34</v>
      </c>
      <c r="B163" s="516" t="s">
        <v>310</v>
      </c>
      <c r="C163" s="205">
        <v>0.6059106713024873</v>
      </c>
      <c r="D163" s="19">
        <v>0.6032775364170713</v>
      </c>
      <c r="E163" s="131">
        <v>0.9956542523343321</v>
      </c>
    </row>
    <row r="164" spans="1:5" ht="19.5" customHeight="1">
      <c r="A164" s="393" t="s">
        <v>35</v>
      </c>
      <c r="B164" s="516" t="s">
        <v>213</v>
      </c>
      <c r="C164" s="205">
        <v>0.6787823066707529</v>
      </c>
      <c r="D164" s="19">
        <v>0.7144758415480841</v>
      </c>
      <c r="E164" s="131">
        <v>1.0525846571523034</v>
      </c>
    </row>
    <row r="165" spans="1:5" ht="19.5" customHeight="1">
      <c r="A165" s="393" t="s">
        <v>36</v>
      </c>
      <c r="B165" s="516" t="s">
        <v>311</v>
      </c>
      <c r="C165" s="205">
        <v>3.825503355704698</v>
      </c>
      <c r="D165" s="19">
        <v>0.3745019920318725</v>
      </c>
      <c r="E165" s="131">
        <v>0.09789613475920877</v>
      </c>
    </row>
    <row r="166" spans="1:5" ht="19.5" customHeight="1">
      <c r="A166" s="393" t="s">
        <v>37</v>
      </c>
      <c r="B166" s="516" t="s">
        <v>223</v>
      </c>
      <c r="C166" s="205">
        <v>0.4876317668304565</v>
      </c>
      <c r="D166" s="19">
        <v>0.5555050820509908</v>
      </c>
      <c r="E166" s="131">
        <v>1.1391896915611182</v>
      </c>
    </row>
    <row r="167" spans="1:5" ht="19.5" customHeight="1">
      <c r="A167" s="393" t="s">
        <v>38</v>
      </c>
      <c r="B167" s="516" t="s">
        <v>62</v>
      </c>
      <c r="C167" s="205">
        <v>0.7802368188428527</v>
      </c>
      <c r="D167" s="19">
        <v>0.7574210096770433</v>
      </c>
      <c r="E167" s="131">
        <v>0.9707578409339271</v>
      </c>
    </row>
    <row r="168" spans="1:5" ht="19.5" customHeight="1">
      <c r="A168" s="393" t="s">
        <v>39</v>
      </c>
      <c r="B168" s="516" t="s">
        <v>259</v>
      </c>
      <c r="C168" s="205">
        <v>0.6589237320944638</v>
      </c>
      <c r="D168" s="19">
        <v>0.645486486655455</v>
      </c>
      <c r="E168" s="131">
        <v>0.9796072826269333</v>
      </c>
    </row>
    <row r="169" spans="1:5" ht="19.5" customHeight="1">
      <c r="A169" s="393" t="s">
        <v>40</v>
      </c>
      <c r="B169" s="516" t="s">
        <v>312</v>
      </c>
      <c r="C169" s="205">
        <v>0.7858858515383735</v>
      </c>
      <c r="D169" s="19">
        <v>0.8309439225653051</v>
      </c>
      <c r="E169" s="131">
        <v>1.0573341165752383</v>
      </c>
    </row>
    <row r="170" spans="1:5" ht="19.5" customHeight="1">
      <c r="A170" s="393" t="s">
        <v>41</v>
      </c>
      <c r="B170" s="516" t="s">
        <v>63</v>
      </c>
      <c r="C170" s="205">
        <v>0.6306352436683205</v>
      </c>
      <c r="D170" s="19">
        <v>0.6884426357739385</v>
      </c>
      <c r="E170" s="131">
        <v>1.091665336953514</v>
      </c>
    </row>
    <row r="171" spans="1:5" ht="19.5" customHeight="1">
      <c r="A171" s="393" t="s">
        <v>42</v>
      </c>
      <c r="B171" s="516" t="s">
        <v>214</v>
      </c>
      <c r="C171" s="205">
        <v>0.8715804476504894</v>
      </c>
      <c r="D171" s="19">
        <v>0.6248442755699514</v>
      </c>
      <c r="E171" s="131">
        <v>0.7169094686030851</v>
      </c>
    </row>
    <row r="172" spans="1:5" ht="19.5" customHeight="1">
      <c r="A172" s="393" t="s">
        <v>43</v>
      </c>
      <c r="B172" s="516" t="s">
        <v>64</v>
      </c>
      <c r="C172" s="205">
        <v>0.07317599344177417</v>
      </c>
      <c r="D172" s="132" t="s">
        <v>77</v>
      </c>
      <c r="E172" s="159" t="s">
        <v>77</v>
      </c>
    </row>
    <row r="173" spans="1:5" ht="19.5" customHeight="1">
      <c r="A173" s="393" t="s">
        <v>68</v>
      </c>
      <c r="B173" s="516" t="s">
        <v>65</v>
      </c>
      <c r="C173" s="205">
        <v>0.600707882404267</v>
      </c>
      <c r="D173" s="19">
        <v>0.7484608764729247</v>
      </c>
      <c r="E173" s="131">
        <v>1.2459647998579486</v>
      </c>
    </row>
    <row r="174" spans="1:5" ht="19.5" customHeight="1">
      <c r="A174" s="393" t="s">
        <v>75</v>
      </c>
      <c r="B174" s="516" t="s">
        <v>224</v>
      </c>
      <c r="C174" s="205">
        <v>0.5648689311961114</v>
      </c>
      <c r="D174" s="19">
        <v>0.39775001352155337</v>
      </c>
      <c r="E174" s="131">
        <v>0.704145672659526</v>
      </c>
    </row>
    <row r="175" spans="1:5" ht="19.5" customHeight="1">
      <c r="A175" s="393" t="s">
        <v>78</v>
      </c>
      <c r="B175" s="516" t="s">
        <v>225</v>
      </c>
      <c r="C175" s="205">
        <v>0.5827543777097262</v>
      </c>
      <c r="D175" s="19">
        <v>0.6364215091827087</v>
      </c>
      <c r="E175" s="131">
        <v>1.0920921978894416</v>
      </c>
    </row>
    <row r="176" spans="1:5" ht="19.5" customHeight="1" thickBot="1">
      <c r="A176" s="393" t="s">
        <v>81</v>
      </c>
      <c r="B176" s="516" t="s">
        <v>66</v>
      </c>
      <c r="C176" s="205">
        <v>0.5979021340109553</v>
      </c>
      <c r="D176" s="19">
        <v>0.7544375909712498</v>
      </c>
      <c r="E176" s="131">
        <v>1.261807824484912</v>
      </c>
    </row>
    <row r="177" spans="1:5" ht="19.5" customHeight="1" thickBot="1">
      <c r="A177" s="386" t="s">
        <v>298</v>
      </c>
      <c r="B177" s="427" t="s">
        <v>2</v>
      </c>
      <c r="C177" s="207">
        <v>0.6140340321554578</v>
      </c>
      <c r="D177" s="33">
        <v>0.6737986252651698</v>
      </c>
      <c r="E177" s="208">
        <v>1.0973310760967416</v>
      </c>
    </row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</sheetData>
  <mergeCells count="5">
    <mergeCell ref="A138:E138"/>
    <mergeCell ref="A1:E1"/>
    <mergeCell ref="A90:E90"/>
    <mergeCell ref="A49:E49"/>
    <mergeCell ref="A99:E99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="75" zoomScaleNormal="75" workbookViewId="0" topLeftCell="A1">
      <selection activeCell="E87" sqref="E87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3.140625" style="0" customWidth="1"/>
    <col min="5" max="5" width="18.7109375" style="0" customWidth="1"/>
  </cols>
  <sheetData>
    <row r="1" spans="1:5" ht="19.5" customHeight="1">
      <c r="A1" s="602" t="s">
        <v>196</v>
      </c>
      <c r="B1" s="602"/>
      <c r="C1" s="602"/>
      <c r="D1" s="602"/>
      <c r="E1" s="602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3</v>
      </c>
      <c r="B3" s="7" t="s">
        <v>4</v>
      </c>
      <c r="C3" s="77" t="s">
        <v>197</v>
      </c>
      <c r="D3" s="78"/>
      <c r="E3" s="8" t="s">
        <v>6</v>
      </c>
    </row>
    <row r="4" spans="1:5" ht="19.5" customHeight="1" thickBot="1">
      <c r="A4" s="11"/>
      <c r="B4" s="108"/>
      <c r="C4" s="386">
        <v>2008</v>
      </c>
      <c r="D4" s="386">
        <v>2009</v>
      </c>
      <c r="E4" s="486" t="s">
        <v>330</v>
      </c>
    </row>
    <row r="5" spans="1:5" ht="19.5" customHeight="1">
      <c r="A5" s="27" t="s">
        <v>7</v>
      </c>
      <c r="B5" s="26" t="s">
        <v>0</v>
      </c>
      <c r="C5" s="190">
        <v>0.2706754411042072</v>
      </c>
      <c r="D5" s="141">
        <v>0.36364498631510717</v>
      </c>
      <c r="E5" s="158">
        <v>1.343472406774827</v>
      </c>
    </row>
    <row r="6" spans="1:5" ht="19.5" customHeight="1" thickBot="1">
      <c r="A6" s="17" t="s">
        <v>8</v>
      </c>
      <c r="B6" s="22" t="s">
        <v>1</v>
      </c>
      <c r="C6" s="205">
        <v>0.15214056950950947</v>
      </c>
      <c r="D6" s="19">
        <v>0.197692408334786</v>
      </c>
      <c r="E6" s="139">
        <v>1.299406259435813</v>
      </c>
    </row>
    <row r="7" spans="1:5" ht="19.5" customHeight="1" thickBot="1">
      <c r="A7" s="183" t="s">
        <v>9</v>
      </c>
      <c r="B7" s="174" t="s">
        <v>54</v>
      </c>
      <c r="C7" s="207">
        <v>0.1902959328970334</v>
      </c>
      <c r="D7" s="33">
        <v>0.2749877836887425</v>
      </c>
      <c r="E7" s="234">
        <v>1.4450533939552703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602" t="s">
        <v>215</v>
      </c>
      <c r="B11" s="602"/>
      <c r="C11" s="602"/>
      <c r="D11" s="602"/>
      <c r="E11" s="602"/>
    </row>
    <row r="12" spans="1:5" s="31" customFormat="1" ht="19.5" customHeight="1" thickBot="1">
      <c r="A12" s="32"/>
      <c r="B12" s="32"/>
      <c r="C12" s="32"/>
      <c r="D12" s="32"/>
      <c r="E12" s="32"/>
    </row>
    <row r="13" spans="1:5" ht="19.5" customHeight="1" thickBot="1">
      <c r="A13" s="9" t="s">
        <v>3</v>
      </c>
      <c r="B13" s="7" t="s">
        <v>11</v>
      </c>
      <c r="C13" s="77" t="s">
        <v>197</v>
      </c>
      <c r="D13" s="78"/>
      <c r="E13" s="8" t="s">
        <v>6</v>
      </c>
    </row>
    <row r="14" spans="1:5" ht="19.5" customHeight="1" thickBot="1">
      <c r="A14" s="11"/>
      <c r="B14" s="108"/>
      <c r="C14" s="386">
        <v>2008</v>
      </c>
      <c r="D14" s="386">
        <v>2009</v>
      </c>
      <c r="E14" s="486" t="s">
        <v>330</v>
      </c>
    </row>
    <row r="15" spans="1:5" ht="19.5" customHeight="1">
      <c r="A15" s="407" t="s">
        <v>7</v>
      </c>
      <c r="B15" s="514" t="s">
        <v>281</v>
      </c>
      <c r="C15" s="210">
        <v>0.20524282765683116</v>
      </c>
      <c r="D15" s="287">
        <v>0.2112791856930102</v>
      </c>
      <c r="E15" s="286">
        <v>1.0294108111113724</v>
      </c>
    </row>
    <row r="16" spans="1:5" ht="19.5" customHeight="1">
      <c r="A16" s="409" t="s">
        <v>8</v>
      </c>
      <c r="B16" s="515" t="s">
        <v>217</v>
      </c>
      <c r="C16" s="210">
        <v>0.11155750663060662</v>
      </c>
      <c r="D16" s="287">
        <v>0.2358751902587519</v>
      </c>
      <c r="E16" s="287">
        <v>2.1143820562410975</v>
      </c>
    </row>
    <row r="17" spans="1:5" ht="19.5" customHeight="1">
      <c r="A17" s="409" t="s">
        <v>9</v>
      </c>
      <c r="B17" s="515" t="s">
        <v>55</v>
      </c>
      <c r="C17" s="210">
        <v>0.25894531902004475</v>
      </c>
      <c r="D17" s="287">
        <v>0.21457632175828179</v>
      </c>
      <c r="E17" s="287">
        <v>0.828654955302249</v>
      </c>
    </row>
    <row r="18" spans="1:5" ht="19.5" customHeight="1">
      <c r="A18" s="409" t="s">
        <v>12</v>
      </c>
      <c r="B18" s="515" t="s">
        <v>327</v>
      </c>
      <c r="C18" s="210">
        <v>0.4324727856153267</v>
      </c>
      <c r="D18" s="287">
        <v>0.6500819083337878</v>
      </c>
      <c r="E18" s="287">
        <v>1.5031741417181768</v>
      </c>
    </row>
    <row r="19" spans="1:5" ht="19.5" customHeight="1">
      <c r="A19" s="409" t="s">
        <v>13</v>
      </c>
      <c r="B19" s="515" t="s">
        <v>299</v>
      </c>
      <c r="C19" s="210">
        <v>-0.31065678908929084</v>
      </c>
      <c r="D19" s="287">
        <v>-0.1406260825385095</v>
      </c>
      <c r="E19" s="159" t="s">
        <v>77</v>
      </c>
    </row>
    <row r="20" spans="1:5" ht="19.5" customHeight="1">
      <c r="A20" s="409" t="s">
        <v>14</v>
      </c>
      <c r="B20" s="515" t="s">
        <v>282</v>
      </c>
      <c r="C20" s="210">
        <v>0.04889387220318484</v>
      </c>
      <c r="D20" s="287">
        <v>0.04884301780074269</v>
      </c>
      <c r="E20" s="287">
        <v>0.9989599023323246</v>
      </c>
    </row>
    <row r="21" spans="1:5" ht="19.5" customHeight="1">
      <c r="A21" s="409" t="s">
        <v>15</v>
      </c>
      <c r="B21" s="515" t="s">
        <v>328</v>
      </c>
      <c r="C21" s="210">
        <v>-0.134</v>
      </c>
      <c r="D21" s="287">
        <v>-0.06875232774674116</v>
      </c>
      <c r="E21" s="159" t="s">
        <v>77</v>
      </c>
    </row>
    <row r="22" spans="1:5" ht="19.5" customHeight="1">
      <c r="A22" s="409" t="s">
        <v>16</v>
      </c>
      <c r="B22" s="515" t="s">
        <v>71</v>
      </c>
      <c r="C22" s="210">
        <v>0.46859743914939456</v>
      </c>
      <c r="D22" s="287">
        <v>0.3921212612466564</v>
      </c>
      <c r="E22" s="287">
        <v>0.8367977041411944</v>
      </c>
    </row>
    <row r="23" spans="1:5" ht="19.5" customHeight="1">
      <c r="A23" s="409" t="s">
        <v>17</v>
      </c>
      <c r="B23" s="515" t="s">
        <v>56</v>
      </c>
      <c r="C23" s="210">
        <v>0.06076344377458557</v>
      </c>
      <c r="D23" s="287">
        <v>0.08470022226598768</v>
      </c>
      <c r="E23" s="287">
        <v>1.3939338688603709</v>
      </c>
    </row>
    <row r="24" spans="1:5" ht="19.5" customHeight="1">
      <c r="A24" s="409" t="s">
        <v>18</v>
      </c>
      <c r="B24" s="515" t="s">
        <v>206</v>
      </c>
      <c r="C24" s="210">
        <v>0.015326460481099657</v>
      </c>
      <c r="D24" s="287">
        <v>0.09968067121658006</v>
      </c>
      <c r="E24" s="287">
        <v>6.503828547987623</v>
      </c>
    </row>
    <row r="25" spans="1:5" ht="19.5" customHeight="1">
      <c r="A25" s="409" t="s">
        <v>19</v>
      </c>
      <c r="B25" s="515" t="s">
        <v>207</v>
      </c>
      <c r="C25" s="210">
        <v>0.07997814058337319</v>
      </c>
      <c r="D25" s="287">
        <v>0.17707157568916765</v>
      </c>
      <c r="E25" s="287">
        <v>2.2139996553755767</v>
      </c>
    </row>
    <row r="26" spans="1:5" ht="19.5" customHeight="1">
      <c r="A26" s="409" t="s">
        <v>20</v>
      </c>
      <c r="B26" s="515" t="s">
        <v>208</v>
      </c>
      <c r="C26" s="210">
        <v>0.19759454911588645</v>
      </c>
      <c r="D26" s="287">
        <v>0.22997932488256453</v>
      </c>
      <c r="E26" s="287">
        <v>1.163895086739892</v>
      </c>
    </row>
    <row r="27" spans="1:5" ht="19.5" customHeight="1">
      <c r="A27" s="409" t="s">
        <v>21</v>
      </c>
      <c r="B27" s="515" t="s">
        <v>73</v>
      </c>
      <c r="C27" s="210">
        <v>0.15342145826521555</v>
      </c>
      <c r="D27" s="287">
        <v>0.21698614336232147</v>
      </c>
      <c r="E27" s="287">
        <v>1.4143141762296598</v>
      </c>
    </row>
    <row r="28" spans="1:5" ht="19.5" customHeight="1">
      <c r="A28" s="409" t="s">
        <v>22</v>
      </c>
      <c r="B28" s="515" t="s">
        <v>305</v>
      </c>
      <c r="C28" s="210">
        <v>-0.18815104166666666</v>
      </c>
      <c r="D28" s="287">
        <v>-0.14767965537497552</v>
      </c>
      <c r="E28" s="159" t="s">
        <v>77</v>
      </c>
    </row>
    <row r="29" spans="1:5" ht="19.5" customHeight="1">
      <c r="A29" s="409" t="s">
        <v>23</v>
      </c>
      <c r="B29" s="515" t="s">
        <v>306</v>
      </c>
      <c r="C29" s="210">
        <v>0.41018713798009104</v>
      </c>
      <c r="D29" s="287">
        <v>0.3584420640333555</v>
      </c>
      <c r="E29" s="287">
        <v>0.8738500816930855</v>
      </c>
    </row>
    <row r="30" spans="1:5" ht="19.5" customHeight="1">
      <c r="A30" s="409" t="s">
        <v>24</v>
      </c>
      <c r="B30" s="515" t="s">
        <v>209</v>
      </c>
      <c r="C30" s="210">
        <v>-0.11076732673267327</v>
      </c>
      <c r="D30" s="287">
        <v>0.09971041200473871</v>
      </c>
      <c r="E30" s="159" t="s">
        <v>77</v>
      </c>
    </row>
    <row r="31" spans="1:5" ht="19.5" customHeight="1">
      <c r="A31" s="409" t="s">
        <v>25</v>
      </c>
      <c r="B31" s="575" t="s">
        <v>300</v>
      </c>
      <c r="C31" s="210" t="s">
        <v>326</v>
      </c>
      <c r="D31" s="287" t="s">
        <v>326</v>
      </c>
      <c r="E31" s="159" t="s">
        <v>77</v>
      </c>
    </row>
    <row r="32" spans="1:5" ht="19.5" customHeight="1">
      <c r="A32" s="409" t="s">
        <v>26</v>
      </c>
      <c r="B32" s="515" t="s">
        <v>332</v>
      </c>
      <c r="C32" s="210">
        <v>-0.251284046692607</v>
      </c>
      <c r="D32" s="287">
        <v>-0.19347942276857297</v>
      </c>
      <c r="E32" s="159" t="s">
        <v>77</v>
      </c>
    </row>
    <row r="33" spans="1:5" ht="19.5" customHeight="1">
      <c r="A33" s="409" t="s">
        <v>27</v>
      </c>
      <c r="B33" s="515" t="s">
        <v>283</v>
      </c>
      <c r="C33" s="210">
        <v>0.18463646572773823</v>
      </c>
      <c r="D33" s="287">
        <v>0.13823914456518754</v>
      </c>
      <c r="E33" s="287">
        <v>0.748709871694753</v>
      </c>
    </row>
    <row r="34" spans="1:5" ht="19.5" customHeight="1">
      <c r="A34" s="409" t="s">
        <v>28</v>
      </c>
      <c r="B34" s="515" t="s">
        <v>301</v>
      </c>
      <c r="C34" s="210">
        <v>-0.006923542841168522</v>
      </c>
      <c r="D34" s="287">
        <v>-0.023424109693391735</v>
      </c>
      <c r="E34" s="159" t="s">
        <v>77</v>
      </c>
    </row>
    <row r="35" spans="1:5" ht="19.5" customHeight="1">
      <c r="A35" s="409" t="s">
        <v>29</v>
      </c>
      <c r="B35" s="515" t="s">
        <v>210</v>
      </c>
      <c r="C35" s="210">
        <v>0.12614535418583256</v>
      </c>
      <c r="D35" s="287">
        <v>0.1527933657563287</v>
      </c>
      <c r="E35" s="287">
        <v>1.2112484581179208</v>
      </c>
    </row>
    <row r="36" spans="1:5" ht="19.5" customHeight="1">
      <c r="A36" s="409" t="s">
        <v>34</v>
      </c>
      <c r="B36" s="515" t="s">
        <v>258</v>
      </c>
      <c r="C36" s="210">
        <v>0.05569466120152978</v>
      </c>
      <c r="D36" s="287">
        <v>0.014337485046794737</v>
      </c>
      <c r="E36" s="287">
        <v>0.2574301510680691</v>
      </c>
    </row>
    <row r="37" spans="1:5" ht="19.5" customHeight="1">
      <c r="A37" s="409" t="s">
        <v>35</v>
      </c>
      <c r="B37" s="515" t="s">
        <v>284</v>
      </c>
      <c r="C37" s="210">
        <v>0.29510245243866373</v>
      </c>
      <c r="D37" s="287">
        <v>0.45518885664979886</v>
      </c>
      <c r="E37" s="287">
        <v>1.5424773765457225</v>
      </c>
    </row>
    <row r="38" spans="1:5" ht="19.5" customHeight="1">
      <c r="A38" s="409" t="s">
        <v>36</v>
      </c>
      <c r="B38" s="515" t="s">
        <v>57</v>
      </c>
      <c r="C38" s="210">
        <v>-0.7429885057471264</v>
      </c>
      <c r="D38" s="287">
        <v>0.5451505016722408</v>
      </c>
      <c r="E38" s="56" t="s">
        <v>77</v>
      </c>
    </row>
    <row r="39" spans="1:5" ht="19.5" customHeight="1">
      <c r="A39" s="409" t="s">
        <v>37</v>
      </c>
      <c r="B39" s="515" t="s">
        <v>211</v>
      </c>
      <c r="C39" s="210">
        <v>-0.24512182259255352</v>
      </c>
      <c r="D39" s="287">
        <v>-0.32269142711778176</v>
      </c>
      <c r="E39" s="159" t="s">
        <v>77</v>
      </c>
    </row>
    <row r="40" spans="1:5" ht="19.5" customHeight="1">
      <c r="A40" s="409" t="s">
        <v>38</v>
      </c>
      <c r="B40" s="515" t="s">
        <v>74</v>
      </c>
      <c r="C40" s="210">
        <v>0.3262365913830469</v>
      </c>
      <c r="D40" s="287">
        <v>0.2441025576143272</v>
      </c>
      <c r="E40" s="287">
        <v>0.7482378251301585</v>
      </c>
    </row>
    <row r="41" spans="1:5" ht="19.5" customHeight="1">
      <c r="A41" s="409" t="s">
        <v>39</v>
      </c>
      <c r="B41" s="515" t="s">
        <v>218</v>
      </c>
      <c r="C41" s="210">
        <v>0.39396251755082107</v>
      </c>
      <c r="D41" s="287">
        <v>0.4308083292343007</v>
      </c>
      <c r="E41" s="287">
        <v>1.0935261859745997</v>
      </c>
    </row>
    <row r="42" spans="1:5" ht="19.5" customHeight="1">
      <c r="A42" s="409" t="s">
        <v>40</v>
      </c>
      <c r="B42" s="515" t="s">
        <v>219</v>
      </c>
      <c r="C42" s="210">
        <v>0.0008773945559756837</v>
      </c>
      <c r="D42" s="287">
        <v>0.055758091303115</v>
      </c>
      <c r="E42" s="287">
        <v>63.54962077592409</v>
      </c>
    </row>
    <row r="43" spans="1:5" ht="19.5" customHeight="1">
      <c r="A43" s="409" t="s">
        <v>41</v>
      </c>
      <c r="B43" s="515" t="s">
        <v>220</v>
      </c>
      <c r="C43" s="210">
        <v>-0.052299160440576135</v>
      </c>
      <c r="D43" s="287">
        <v>-0.06103341330680555</v>
      </c>
      <c r="E43" s="159" t="s">
        <v>77</v>
      </c>
    </row>
    <row r="44" spans="1:5" ht="19.5" customHeight="1" thickBot="1">
      <c r="A44" s="409" t="s">
        <v>42</v>
      </c>
      <c r="B44" s="576" t="s">
        <v>285</v>
      </c>
      <c r="C44" s="526">
        <v>0.19575197781026685</v>
      </c>
      <c r="D44" s="527">
        <v>0.23267951523034275</v>
      </c>
      <c r="E44" s="527">
        <v>1.1886445175837153</v>
      </c>
    </row>
    <row r="45" spans="1:5" ht="19.5" customHeight="1" thickBot="1">
      <c r="A45" s="412" t="s">
        <v>43</v>
      </c>
      <c r="B45" s="413" t="s">
        <v>2</v>
      </c>
      <c r="C45" s="526">
        <v>0.2706754411042072</v>
      </c>
      <c r="D45" s="527">
        <v>0.36364498631510717</v>
      </c>
      <c r="E45" s="528">
        <v>1.343472406774827</v>
      </c>
    </row>
    <row r="46" ht="19.5" customHeight="1"/>
    <row r="47" spans="1:5" ht="19.5" customHeight="1">
      <c r="A47" s="602" t="s">
        <v>216</v>
      </c>
      <c r="B47" s="602"/>
      <c r="C47" s="602"/>
      <c r="D47" s="602"/>
      <c r="E47" s="602"/>
    </row>
    <row r="48" spans="1:5" ht="19.5" customHeight="1" thickBot="1">
      <c r="A48" s="32"/>
      <c r="B48" s="32"/>
      <c r="C48" s="32"/>
      <c r="D48" s="32"/>
      <c r="E48" s="32"/>
    </row>
    <row r="49" spans="1:5" ht="19.5" customHeight="1" thickBot="1">
      <c r="A49" s="9" t="s">
        <v>3</v>
      </c>
      <c r="B49" s="7" t="s">
        <v>11</v>
      </c>
      <c r="C49" s="77" t="s">
        <v>197</v>
      </c>
      <c r="D49" s="185"/>
      <c r="E49" s="81" t="s">
        <v>6</v>
      </c>
    </row>
    <row r="50" spans="1:5" ht="19.5" customHeight="1" thickBot="1">
      <c r="A50" s="11"/>
      <c r="B50" s="108"/>
      <c r="C50" s="386">
        <v>2008</v>
      </c>
      <c r="D50" s="386">
        <v>2009</v>
      </c>
      <c r="E50" s="486" t="s">
        <v>330</v>
      </c>
    </row>
    <row r="51" spans="1:5" ht="19.5" customHeight="1">
      <c r="A51" s="378" t="s">
        <v>7</v>
      </c>
      <c r="B51" s="516" t="s">
        <v>72</v>
      </c>
      <c r="C51" s="209">
        <v>-0.008623558473806142</v>
      </c>
      <c r="D51" s="286">
        <v>-0.11774629948801135</v>
      </c>
      <c r="E51" s="159" t="s">
        <v>77</v>
      </c>
    </row>
    <row r="52" spans="1:5" ht="19.5" customHeight="1">
      <c r="A52" s="393" t="s">
        <v>8</v>
      </c>
      <c r="B52" s="516" t="s">
        <v>336</v>
      </c>
      <c r="C52" s="210">
        <v>-0.6013921588698946</v>
      </c>
      <c r="D52" s="287">
        <v>-0.5925805078734572</v>
      </c>
      <c r="E52" s="159" t="s">
        <v>77</v>
      </c>
    </row>
    <row r="53" spans="1:5" ht="19.5" customHeight="1">
      <c r="A53" s="393" t="s">
        <v>9</v>
      </c>
      <c r="B53" s="516" t="s">
        <v>302</v>
      </c>
      <c r="C53" s="210">
        <v>-0.3309986797645953</v>
      </c>
      <c r="D53" s="287">
        <v>-0.6172310886207344</v>
      </c>
      <c r="E53" s="159" t="s">
        <v>77</v>
      </c>
    </row>
    <row r="54" spans="1:5" ht="19.5" customHeight="1">
      <c r="A54" s="393" t="s">
        <v>12</v>
      </c>
      <c r="B54" s="516" t="s">
        <v>286</v>
      </c>
      <c r="C54" s="210">
        <v>0.009727020253336043</v>
      </c>
      <c r="D54" s="287">
        <v>0.011388036809815951</v>
      </c>
      <c r="E54" s="530">
        <v>1.170763143616385</v>
      </c>
    </row>
    <row r="55" spans="1:5" ht="19.5" customHeight="1">
      <c r="A55" s="393" t="s">
        <v>13</v>
      </c>
      <c r="B55" s="516" t="s">
        <v>287</v>
      </c>
      <c r="C55" s="210">
        <v>-0.5204525674499565</v>
      </c>
      <c r="D55" s="287">
        <v>6.394605917779524</v>
      </c>
      <c r="E55" s="159" t="s">
        <v>77</v>
      </c>
    </row>
    <row r="56" spans="1:5" ht="19.5" customHeight="1">
      <c r="A56" s="393" t="s">
        <v>14</v>
      </c>
      <c r="B56" s="516" t="s">
        <v>303</v>
      </c>
      <c r="C56" s="210">
        <v>-0.09183986894645234</v>
      </c>
      <c r="D56" s="287">
        <v>0.53068364553001</v>
      </c>
      <c r="E56" s="159" t="s">
        <v>77</v>
      </c>
    </row>
    <row r="57" spans="1:5" ht="19.5" customHeight="1">
      <c r="A57" s="393" t="s">
        <v>15</v>
      </c>
      <c r="B57" s="516" t="s">
        <v>329</v>
      </c>
      <c r="C57" s="210">
        <v>-0.0877005029312859</v>
      </c>
      <c r="D57" s="287">
        <v>0.09979449239621865</v>
      </c>
      <c r="E57" s="159" t="s">
        <v>77</v>
      </c>
    </row>
    <row r="58" spans="1:5" ht="19.5" customHeight="1">
      <c r="A58" s="393" t="s">
        <v>16</v>
      </c>
      <c r="B58" s="516" t="s">
        <v>58</v>
      </c>
      <c r="C58" s="210">
        <v>0.10055919171379551</v>
      </c>
      <c r="D58" s="287">
        <v>0.11068565958480377</v>
      </c>
      <c r="E58" s="530">
        <v>1.1007015639090407</v>
      </c>
    </row>
    <row r="59" spans="1:5" ht="19.5" customHeight="1">
      <c r="A59" s="393" t="s">
        <v>17</v>
      </c>
      <c r="B59" s="516" t="s">
        <v>288</v>
      </c>
      <c r="C59" s="210">
        <v>0.22477064220183487</v>
      </c>
      <c r="D59" s="287">
        <v>0.2672107877927608</v>
      </c>
      <c r="E59" s="530">
        <v>1.1888153416086091</v>
      </c>
    </row>
    <row r="60" spans="1:5" ht="19.5" customHeight="1">
      <c r="A60" s="393" t="s">
        <v>18</v>
      </c>
      <c r="B60" s="516" t="s">
        <v>59</v>
      </c>
      <c r="C60" s="210">
        <v>0.06064154424810163</v>
      </c>
      <c r="D60" s="287">
        <v>0.09262662410935939</v>
      </c>
      <c r="E60" s="530">
        <v>1.5274450091573821</v>
      </c>
    </row>
    <row r="61" spans="1:5" ht="19.5" customHeight="1">
      <c r="A61" s="393" t="s">
        <v>19</v>
      </c>
      <c r="B61" s="516" t="s">
        <v>82</v>
      </c>
      <c r="C61" s="210">
        <v>-0.11546840958605664</v>
      </c>
      <c r="D61" s="287">
        <v>-0.08661560904449307</v>
      </c>
      <c r="E61" s="159" t="s">
        <v>77</v>
      </c>
    </row>
    <row r="62" spans="1:5" ht="19.5" customHeight="1">
      <c r="A62" s="393" t="s">
        <v>20</v>
      </c>
      <c r="B62" s="516" t="s">
        <v>79</v>
      </c>
      <c r="C62" s="210">
        <v>0.21330105391690166</v>
      </c>
      <c r="D62" s="287">
        <v>0.092559257576496</v>
      </c>
      <c r="E62" s="530">
        <v>0.43393717882217053</v>
      </c>
    </row>
    <row r="63" spans="1:5" ht="19.5" customHeight="1">
      <c r="A63" s="393" t="s">
        <v>21</v>
      </c>
      <c r="B63" s="516" t="s">
        <v>221</v>
      </c>
      <c r="C63" s="210">
        <v>0.4039208112023177</v>
      </c>
      <c r="D63" s="287">
        <v>0.11060863383229985</v>
      </c>
      <c r="E63" s="530">
        <v>0.27383742249640536</v>
      </c>
    </row>
    <row r="64" spans="1:5" ht="19.5" customHeight="1">
      <c r="A64" s="393" t="s">
        <v>22</v>
      </c>
      <c r="B64" s="516" t="s">
        <v>60</v>
      </c>
      <c r="C64" s="210">
        <v>0.3314721936874333</v>
      </c>
      <c r="D64" s="287">
        <v>0.2452706617295146</v>
      </c>
      <c r="E64" s="530">
        <v>0.7399433991763311</v>
      </c>
    </row>
    <row r="65" spans="1:5" ht="19.5" customHeight="1">
      <c r="A65" s="393" t="s">
        <v>23</v>
      </c>
      <c r="B65" s="516" t="s">
        <v>76</v>
      </c>
      <c r="C65" s="210">
        <v>0.08437322983909412</v>
      </c>
      <c r="D65" s="287">
        <v>-0.06603950974638322</v>
      </c>
      <c r="E65" s="159" t="s">
        <v>77</v>
      </c>
    </row>
    <row r="66" spans="1:5" ht="19.5" customHeight="1">
      <c r="A66" s="393" t="s">
        <v>24</v>
      </c>
      <c r="B66" s="516" t="s">
        <v>307</v>
      </c>
      <c r="C66" s="210">
        <v>0.16767328271037346</v>
      </c>
      <c r="D66" s="287">
        <v>0.14042862662212222</v>
      </c>
      <c r="E66" s="530">
        <v>0.8375134329819757</v>
      </c>
    </row>
    <row r="67" spans="1:5" ht="19.5" customHeight="1">
      <c r="A67" s="393" t="s">
        <v>25</v>
      </c>
      <c r="B67" s="516" t="s">
        <v>308</v>
      </c>
      <c r="C67" s="210">
        <v>0.2601525689925959</v>
      </c>
      <c r="D67" s="287">
        <v>0.22109795784956016</v>
      </c>
      <c r="E67" s="530">
        <v>0.8498780492759721</v>
      </c>
    </row>
    <row r="68" spans="1:5" ht="19.5" customHeight="1">
      <c r="A68" s="393" t="s">
        <v>26</v>
      </c>
      <c r="B68" s="516" t="s">
        <v>80</v>
      </c>
      <c r="C68" s="210">
        <v>-0.08029541843788914</v>
      </c>
      <c r="D68" s="287">
        <v>-0.09700753071739993</v>
      </c>
      <c r="E68" s="159" t="s">
        <v>77</v>
      </c>
    </row>
    <row r="69" spans="1:5" ht="19.5" customHeight="1">
      <c r="A69" s="393" t="s">
        <v>27</v>
      </c>
      <c r="B69" s="516" t="s">
        <v>309</v>
      </c>
      <c r="C69" s="210">
        <v>0.23302265681867929</v>
      </c>
      <c r="D69" s="287">
        <v>0.22371888126216577</v>
      </c>
      <c r="E69" s="530">
        <v>0.9600735152386791</v>
      </c>
    </row>
    <row r="70" spans="1:5" ht="19.5" customHeight="1">
      <c r="A70" s="393" t="s">
        <v>28</v>
      </c>
      <c r="B70" s="516" t="s">
        <v>61</v>
      </c>
      <c r="C70" s="210">
        <v>0.08597964709692088</v>
      </c>
      <c r="D70" s="287">
        <v>-0.16715157507435713</v>
      </c>
      <c r="E70" s="159" t="s">
        <v>77</v>
      </c>
    </row>
    <row r="71" spans="1:5" ht="19.5" customHeight="1">
      <c r="A71" s="393" t="s">
        <v>29</v>
      </c>
      <c r="B71" s="54" t="s">
        <v>222</v>
      </c>
      <c r="C71" s="210" t="s">
        <v>326</v>
      </c>
      <c r="D71" s="287" t="s">
        <v>326</v>
      </c>
      <c r="E71" s="159" t="s">
        <v>77</v>
      </c>
    </row>
    <row r="72" spans="1:5" ht="19.5" customHeight="1">
      <c r="A72" s="393" t="s">
        <v>34</v>
      </c>
      <c r="B72" s="516" t="s">
        <v>310</v>
      </c>
      <c r="C72" s="210">
        <v>0.4522303431549277</v>
      </c>
      <c r="D72" s="287">
        <v>0.45298833819241985</v>
      </c>
      <c r="E72" s="530">
        <v>1.0016761260029658</v>
      </c>
    </row>
    <row r="73" spans="1:5" ht="19.5" customHeight="1">
      <c r="A73" s="393" t="s">
        <v>35</v>
      </c>
      <c r="B73" s="516" t="s">
        <v>213</v>
      </c>
      <c r="C73" s="210">
        <v>0.18792283781312855</v>
      </c>
      <c r="D73" s="287">
        <v>0.21583566127712409</v>
      </c>
      <c r="E73" s="530">
        <v>1.148533428873356</v>
      </c>
    </row>
    <row r="74" spans="1:5" ht="19.5" customHeight="1">
      <c r="A74" s="393" t="s">
        <v>36</v>
      </c>
      <c r="B74" s="516" t="s">
        <v>311</v>
      </c>
      <c r="C74" s="210">
        <v>-0.0266844563042028</v>
      </c>
      <c r="D74" s="287">
        <v>0.0510040418297299</v>
      </c>
      <c r="E74" s="159" t="s">
        <v>77</v>
      </c>
    </row>
    <row r="75" spans="1:5" ht="19.5" customHeight="1">
      <c r="A75" s="393" t="s">
        <v>37</v>
      </c>
      <c r="B75" s="516" t="s">
        <v>223</v>
      </c>
      <c r="C75" s="210">
        <v>0.012</v>
      </c>
      <c r="D75" s="287">
        <v>0.034383255435887015</v>
      </c>
      <c r="E75" s="530">
        <v>2.865271286323918</v>
      </c>
    </row>
    <row r="76" spans="1:5" ht="19.5" customHeight="1">
      <c r="A76" s="393" t="s">
        <v>38</v>
      </c>
      <c r="B76" s="516" t="s">
        <v>62</v>
      </c>
      <c r="C76" s="210">
        <v>-0.27156084656084656</v>
      </c>
      <c r="D76" s="287">
        <v>0.29574615553664707</v>
      </c>
      <c r="E76" s="159" t="s">
        <v>77</v>
      </c>
    </row>
    <row r="77" spans="1:5" ht="19.5" customHeight="1">
      <c r="A77" s="393" t="s">
        <v>39</v>
      </c>
      <c r="B77" s="516" t="s">
        <v>259</v>
      </c>
      <c r="C77" s="210">
        <v>-0.14852529246992915</v>
      </c>
      <c r="D77" s="287">
        <v>0.055578984105748394</v>
      </c>
      <c r="E77" s="159" t="s">
        <v>77</v>
      </c>
    </row>
    <row r="78" spans="1:5" ht="19.5" customHeight="1">
      <c r="A78" s="393" t="s">
        <v>40</v>
      </c>
      <c r="B78" s="516" t="s">
        <v>312</v>
      </c>
      <c r="C78" s="210">
        <v>-0.34473170526197533</v>
      </c>
      <c r="D78" s="287">
        <v>-0.2526456235264014</v>
      </c>
      <c r="E78" s="159" t="s">
        <v>77</v>
      </c>
    </row>
    <row r="79" spans="1:5" ht="19.5" customHeight="1">
      <c r="A79" s="393" t="s">
        <v>41</v>
      </c>
      <c r="B79" s="516" t="s">
        <v>63</v>
      </c>
      <c r="C79" s="210">
        <v>0.17142910252987495</v>
      </c>
      <c r="D79" s="287">
        <v>0.26523733411529</v>
      </c>
      <c r="E79" s="530">
        <v>1.5472129889326527</v>
      </c>
    </row>
    <row r="80" spans="1:5" ht="19.5" customHeight="1">
      <c r="A80" s="393" t="s">
        <v>42</v>
      </c>
      <c r="B80" s="516" t="s">
        <v>214</v>
      </c>
      <c r="C80" s="210">
        <v>-1.4890841611177819</v>
      </c>
      <c r="D80" s="287">
        <v>-0.46704471101417666</v>
      </c>
      <c r="E80" s="159" t="s">
        <v>77</v>
      </c>
    </row>
    <row r="81" spans="1:5" ht="19.5" customHeight="1">
      <c r="A81" s="393" t="s">
        <v>43</v>
      </c>
      <c r="B81" s="516" t="s">
        <v>64</v>
      </c>
      <c r="C81" s="210">
        <v>0.2867709857334888</v>
      </c>
      <c r="D81" s="287">
        <v>0.35573684683589146</v>
      </c>
      <c r="E81" s="530">
        <v>1.2404910696457145</v>
      </c>
    </row>
    <row r="82" spans="1:5" ht="19.5" customHeight="1">
      <c r="A82" s="393" t="s">
        <v>68</v>
      </c>
      <c r="B82" s="516" t="s">
        <v>65</v>
      </c>
      <c r="C82" s="210">
        <v>0.12175658474493292</v>
      </c>
      <c r="D82" s="287">
        <v>0.033646267146655376</v>
      </c>
      <c r="E82" s="530">
        <v>0.27634043133799063</v>
      </c>
    </row>
    <row r="83" spans="1:5" ht="19.5" customHeight="1">
      <c r="A83" s="393" t="s">
        <v>75</v>
      </c>
      <c r="B83" s="516" t="s">
        <v>224</v>
      </c>
      <c r="C83" s="210">
        <v>-0.13507209499575912</v>
      </c>
      <c r="D83" s="287">
        <v>0.29585276692297996</v>
      </c>
      <c r="E83" s="159" t="s">
        <v>77</v>
      </c>
    </row>
    <row r="84" spans="1:5" ht="19.5" customHeight="1">
      <c r="A84" s="393" t="s">
        <v>78</v>
      </c>
      <c r="B84" s="516" t="s">
        <v>225</v>
      </c>
      <c r="C84" s="210">
        <v>0.03586157372142265</v>
      </c>
      <c r="D84" s="287">
        <v>0.061628401495483716</v>
      </c>
      <c r="E84" s="530">
        <v>1.718508004534913</v>
      </c>
    </row>
    <row r="85" spans="1:5" ht="19.5" customHeight="1" thickBot="1">
      <c r="A85" s="393" t="s">
        <v>81</v>
      </c>
      <c r="B85" s="516" t="s">
        <v>66</v>
      </c>
      <c r="C85" s="210">
        <v>0.047549558530076995</v>
      </c>
      <c r="D85" s="287">
        <v>0.007097719483913364</v>
      </c>
      <c r="E85" s="530">
        <v>0.14926993442901837</v>
      </c>
    </row>
    <row r="86" spans="1:5" ht="19.5" customHeight="1" thickBot="1">
      <c r="A86" s="386" t="s">
        <v>298</v>
      </c>
      <c r="B86" s="427" t="s">
        <v>2</v>
      </c>
      <c r="C86" s="212">
        <v>0.15214056950950947</v>
      </c>
      <c r="D86" s="285">
        <v>0.197692408334786</v>
      </c>
      <c r="E86" s="529">
        <v>1.299406259435813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="75" zoomScaleNormal="75" workbookViewId="0" topLeftCell="A1">
      <selection activeCell="E62" sqref="E62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96" customFormat="1" ht="19.5" customHeight="1">
      <c r="A1" s="602" t="s">
        <v>194</v>
      </c>
      <c r="B1" s="602"/>
      <c r="C1" s="602"/>
      <c r="D1" s="602"/>
      <c r="E1" s="602"/>
    </row>
    <row r="2" spans="1:5" s="3" customFormat="1" ht="19.5" customHeight="1" thickBot="1">
      <c r="A2" s="32"/>
      <c r="B2" s="32"/>
      <c r="C2" s="32"/>
      <c r="D2" s="32"/>
      <c r="E2" s="32"/>
    </row>
    <row r="3" spans="1:5" s="1" customFormat="1" ht="19.5" customHeight="1" thickBot="1">
      <c r="A3" s="9" t="s">
        <v>3</v>
      </c>
      <c r="B3" s="7" t="s">
        <v>4</v>
      </c>
      <c r="C3" s="77" t="s">
        <v>195</v>
      </c>
      <c r="D3" s="78"/>
      <c r="E3" s="8" t="s">
        <v>6</v>
      </c>
    </row>
    <row r="4" spans="1:5" s="1" customFormat="1" ht="19.5" customHeight="1" thickBot="1">
      <c r="A4" s="11"/>
      <c r="B4" s="108"/>
      <c r="C4" s="386">
        <v>2008</v>
      </c>
      <c r="D4" s="386">
        <v>2009</v>
      </c>
      <c r="E4" s="486" t="s">
        <v>330</v>
      </c>
    </row>
    <row r="5" spans="1:5" ht="19.5" customHeight="1">
      <c r="A5" s="27" t="s">
        <v>7</v>
      </c>
      <c r="B5" s="26" t="s">
        <v>0</v>
      </c>
      <c r="C5" s="190">
        <v>0.030162511835729773</v>
      </c>
      <c r="D5" s="141">
        <v>0.04658225162990281</v>
      </c>
      <c r="E5" s="158">
        <v>1.5443757430945328</v>
      </c>
    </row>
    <row r="6" spans="1:5" ht="19.5" customHeight="1" thickBot="1">
      <c r="A6" s="17" t="s">
        <v>8</v>
      </c>
      <c r="B6" s="22" t="s">
        <v>1</v>
      </c>
      <c r="C6" s="205">
        <v>0.06725579687888027</v>
      </c>
      <c r="D6" s="19">
        <v>0.06260410386671036</v>
      </c>
      <c r="E6" s="160">
        <v>0.9308358055656221</v>
      </c>
    </row>
    <row r="7" spans="1:5" s="80" customFormat="1" ht="19.5" customHeight="1" thickBot="1">
      <c r="A7" s="183" t="s">
        <v>9</v>
      </c>
      <c r="B7" s="174" t="s">
        <v>54</v>
      </c>
      <c r="C7" s="207">
        <v>0.043973860087397676</v>
      </c>
      <c r="D7" s="33">
        <v>0.051898598270502104</v>
      </c>
      <c r="E7" s="234">
        <v>1.1802147495660849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602" t="s">
        <v>194</v>
      </c>
      <c r="B11" s="602"/>
      <c r="C11" s="602"/>
      <c r="D11" s="602"/>
      <c r="E11" s="602"/>
    </row>
    <row r="12" spans="1:5" s="3" customFormat="1" ht="19.5" customHeight="1" thickBot="1">
      <c r="A12" s="32"/>
      <c r="B12" s="32"/>
      <c r="C12" s="32"/>
      <c r="D12" s="32"/>
      <c r="E12" s="32"/>
    </row>
    <row r="13" spans="1:5" s="1" customFormat="1" ht="19.5" customHeight="1" thickBot="1">
      <c r="A13" s="9" t="s">
        <v>3</v>
      </c>
      <c r="B13" s="7" t="s">
        <v>11</v>
      </c>
      <c r="C13" s="77" t="s">
        <v>195</v>
      </c>
      <c r="D13" s="78"/>
      <c r="E13" s="8" t="s">
        <v>6</v>
      </c>
    </row>
    <row r="14" spans="1:5" s="1" customFormat="1" ht="19.5" customHeight="1" thickBot="1">
      <c r="A14" s="11"/>
      <c r="B14" s="108"/>
      <c r="C14" s="386">
        <v>2008</v>
      </c>
      <c r="D14" s="386">
        <v>2009</v>
      </c>
      <c r="E14" s="486" t="s">
        <v>330</v>
      </c>
    </row>
    <row r="15" spans="1:5" s="1" customFormat="1" ht="19.5" customHeight="1">
      <c r="A15" s="407" t="s">
        <v>7</v>
      </c>
      <c r="B15" s="514" t="s">
        <v>281</v>
      </c>
      <c r="C15" s="209">
        <v>0.012978186027538119</v>
      </c>
      <c r="D15" s="286">
        <v>0.01287779346903684</v>
      </c>
      <c r="E15" s="525">
        <v>0.9922645153730839</v>
      </c>
    </row>
    <row r="16" spans="1:5" ht="19.5" customHeight="1">
      <c r="A16" s="409" t="s">
        <v>8</v>
      </c>
      <c r="B16" s="515" t="s">
        <v>217</v>
      </c>
      <c r="C16" s="210">
        <v>0.004045330940348279</v>
      </c>
      <c r="D16" s="287">
        <v>0.011978211670243832</v>
      </c>
      <c r="E16" s="530">
        <v>2.9609967260707175</v>
      </c>
    </row>
    <row r="17" spans="1:5" ht="19.5" customHeight="1">
      <c r="A17" s="409" t="s">
        <v>9</v>
      </c>
      <c r="B17" s="515" t="s">
        <v>55</v>
      </c>
      <c r="C17" s="210">
        <v>0.044450435026927616</v>
      </c>
      <c r="D17" s="287">
        <v>0.03948700471123967</v>
      </c>
      <c r="E17" s="530">
        <v>0.8883378686242069</v>
      </c>
    </row>
    <row r="18" spans="1:5" ht="19.5" customHeight="1">
      <c r="A18" s="409" t="s">
        <v>12</v>
      </c>
      <c r="B18" s="515" t="s">
        <v>327</v>
      </c>
      <c r="C18" s="210">
        <v>0.03197210561520615</v>
      </c>
      <c r="D18" s="287">
        <v>0.036396826319854476</v>
      </c>
      <c r="E18" s="530">
        <v>1.1383931592714338</v>
      </c>
    </row>
    <row r="19" spans="1:5" ht="19.5" customHeight="1">
      <c r="A19" s="409" t="s">
        <v>13</v>
      </c>
      <c r="B19" s="515" t="s">
        <v>299</v>
      </c>
      <c r="C19" s="210">
        <v>-0.025992066630270393</v>
      </c>
      <c r="D19" s="287">
        <v>-0.022973671067693897</v>
      </c>
      <c r="E19" s="159" t="s">
        <v>77</v>
      </c>
    </row>
    <row r="20" spans="1:5" ht="19.5" customHeight="1">
      <c r="A20" s="409" t="s">
        <v>14</v>
      </c>
      <c r="B20" s="515" t="s">
        <v>282</v>
      </c>
      <c r="C20" s="210">
        <v>0.0032540859476935815</v>
      </c>
      <c r="D20" s="287">
        <v>0.006312926764534553</v>
      </c>
      <c r="E20" s="530">
        <v>1.9400000079927222</v>
      </c>
    </row>
    <row r="21" spans="1:5" ht="19.5" customHeight="1">
      <c r="A21" s="409" t="s">
        <v>15</v>
      </c>
      <c r="B21" s="515" t="s">
        <v>328</v>
      </c>
      <c r="C21" s="210">
        <v>-0.04141660958378914</v>
      </c>
      <c r="D21" s="287">
        <v>-0.006471208605779371</v>
      </c>
      <c r="E21" s="159" t="s">
        <v>77</v>
      </c>
    </row>
    <row r="22" spans="1:5" ht="19.5" customHeight="1">
      <c r="A22" s="409" t="s">
        <v>16</v>
      </c>
      <c r="B22" s="515" t="s">
        <v>71</v>
      </c>
      <c r="C22" s="210">
        <v>0.07693640616877491</v>
      </c>
      <c r="D22" s="287">
        <v>0.06653497229682648</v>
      </c>
      <c r="E22" s="530">
        <v>0.8648047863175351</v>
      </c>
    </row>
    <row r="23" spans="1:5" ht="19.5" customHeight="1">
      <c r="A23" s="409" t="s">
        <v>17</v>
      </c>
      <c r="B23" s="515" t="s">
        <v>56</v>
      </c>
      <c r="C23" s="210">
        <v>0.006432224307676026</v>
      </c>
      <c r="D23" s="287">
        <v>0.008430849263129387</v>
      </c>
      <c r="E23" s="530">
        <v>1.3107206558496818</v>
      </c>
    </row>
    <row r="24" spans="1:5" ht="19.5" customHeight="1">
      <c r="A24" s="409" t="s">
        <v>18</v>
      </c>
      <c r="B24" s="515" t="s">
        <v>206</v>
      </c>
      <c r="C24" s="210">
        <v>0.009401128135376245</v>
      </c>
      <c r="D24" s="287">
        <v>0.04076573886035121</v>
      </c>
      <c r="E24" s="530">
        <v>4.336260316137018</v>
      </c>
    </row>
    <row r="25" spans="1:5" ht="19.5" customHeight="1">
      <c r="A25" s="409" t="s">
        <v>19</v>
      </c>
      <c r="B25" s="515" t="s">
        <v>207</v>
      </c>
      <c r="C25" s="210">
        <v>0.009471670789333803</v>
      </c>
      <c r="D25" s="287">
        <v>0.021930977622562554</v>
      </c>
      <c r="E25" s="530">
        <v>2.3154286197593956</v>
      </c>
    </row>
    <row r="26" spans="1:5" ht="19.5" customHeight="1">
      <c r="A26" s="409" t="s">
        <v>20</v>
      </c>
      <c r="B26" s="515" t="s">
        <v>208</v>
      </c>
      <c r="C26" s="210">
        <v>0.010829316822616567</v>
      </c>
      <c r="D26" s="287">
        <v>0.01134779549243093</v>
      </c>
      <c r="E26" s="530">
        <v>1.0478773202693215</v>
      </c>
    </row>
    <row r="27" spans="1:5" ht="19.5" customHeight="1">
      <c r="A27" s="409" t="s">
        <v>21</v>
      </c>
      <c r="B27" s="515" t="s">
        <v>73</v>
      </c>
      <c r="C27" s="210">
        <v>0.009339571230916855</v>
      </c>
      <c r="D27" s="287">
        <v>0.011923346543206672</v>
      </c>
      <c r="E27" s="530">
        <v>1.2766481724275227</v>
      </c>
    </row>
    <row r="28" spans="1:5" ht="19.5" customHeight="1">
      <c r="A28" s="409" t="s">
        <v>22</v>
      </c>
      <c r="B28" s="515" t="s">
        <v>305</v>
      </c>
      <c r="C28" s="210">
        <v>-0.01390058346293673</v>
      </c>
      <c r="D28" s="287">
        <v>-0.007324970541533928</v>
      </c>
      <c r="E28" s="159" t="s">
        <v>77</v>
      </c>
    </row>
    <row r="29" spans="1:5" ht="19.5" customHeight="1">
      <c r="A29" s="409" t="s">
        <v>23</v>
      </c>
      <c r="B29" s="515" t="s">
        <v>306</v>
      </c>
      <c r="C29" s="210">
        <v>0.019916173748825556</v>
      </c>
      <c r="D29" s="287">
        <v>0.024389403514825585</v>
      </c>
      <c r="E29" s="530">
        <v>1.2246028691260946</v>
      </c>
    </row>
    <row r="30" spans="1:5" ht="19.5" customHeight="1">
      <c r="A30" s="409" t="s">
        <v>24</v>
      </c>
      <c r="B30" s="515" t="s">
        <v>209</v>
      </c>
      <c r="C30" s="210">
        <v>-0.05974347971201068</v>
      </c>
      <c r="D30" s="287">
        <v>0.06377873200303107</v>
      </c>
      <c r="E30" s="159" t="s">
        <v>77</v>
      </c>
    </row>
    <row r="31" spans="1:5" ht="19.5" customHeight="1">
      <c r="A31" s="409" t="s">
        <v>25</v>
      </c>
      <c r="B31" s="575" t="s">
        <v>300</v>
      </c>
      <c r="C31" s="210" t="s">
        <v>326</v>
      </c>
      <c r="D31" s="287" t="s">
        <v>326</v>
      </c>
      <c r="E31" s="159" t="s">
        <v>77</v>
      </c>
    </row>
    <row r="32" spans="1:5" ht="19.5" customHeight="1">
      <c r="A32" s="409" t="s">
        <v>26</v>
      </c>
      <c r="B32" s="515" t="s">
        <v>332</v>
      </c>
      <c r="C32" s="210">
        <v>-0.21692979509573396</v>
      </c>
      <c r="D32" s="287">
        <v>-0.15534813861173694</v>
      </c>
      <c r="E32" s="159" t="s">
        <v>77</v>
      </c>
    </row>
    <row r="33" spans="1:5" ht="19.5" customHeight="1">
      <c r="A33" s="409" t="s">
        <v>27</v>
      </c>
      <c r="B33" s="515" t="s">
        <v>283</v>
      </c>
      <c r="C33" s="210">
        <v>0.016531705735153893</v>
      </c>
      <c r="D33" s="287">
        <v>0.016205298213163476</v>
      </c>
      <c r="E33" s="530">
        <v>0.9802556658568918</v>
      </c>
    </row>
    <row r="34" spans="1:5" ht="19.5" customHeight="1">
      <c r="A34" s="409" t="s">
        <v>28</v>
      </c>
      <c r="B34" s="515" t="s">
        <v>301</v>
      </c>
      <c r="C34" s="210">
        <v>6.956317516964799E-05</v>
      </c>
      <c r="D34" s="287">
        <v>-0.001323451256529353</v>
      </c>
      <c r="E34" s="159" t="s">
        <v>77</v>
      </c>
    </row>
    <row r="35" spans="1:5" ht="19.5" customHeight="1">
      <c r="A35" s="409" t="s">
        <v>29</v>
      </c>
      <c r="B35" s="515" t="s">
        <v>210</v>
      </c>
      <c r="C35" s="210">
        <v>0.0638741894611314</v>
      </c>
      <c r="D35" s="287">
        <v>0.07907517062230755</v>
      </c>
      <c r="E35" s="530">
        <v>1.237983155471996</v>
      </c>
    </row>
    <row r="36" spans="1:5" ht="19.5" customHeight="1">
      <c r="A36" s="409" t="s">
        <v>34</v>
      </c>
      <c r="B36" s="515" t="s">
        <v>258</v>
      </c>
      <c r="C36" s="210">
        <v>0.018235822849892915</v>
      </c>
      <c r="D36" s="287">
        <v>0.00235277766747409</v>
      </c>
      <c r="E36" s="530">
        <v>0.1290195505210178</v>
      </c>
    </row>
    <row r="37" spans="1:5" ht="19.5" customHeight="1">
      <c r="A37" s="409" t="s">
        <v>35</v>
      </c>
      <c r="B37" s="515" t="s">
        <v>284</v>
      </c>
      <c r="C37" s="210">
        <v>0.04597197811907137</v>
      </c>
      <c r="D37" s="287">
        <v>0.09195660339653101</v>
      </c>
      <c r="E37" s="530">
        <v>2.0002751058124044</v>
      </c>
    </row>
    <row r="38" spans="1:5" ht="19.5" customHeight="1">
      <c r="A38" s="409" t="s">
        <v>36</v>
      </c>
      <c r="B38" s="515" t="s">
        <v>57</v>
      </c>
      <c r="C38" s="210">
        <v>-0.012419476997499818</v>
      </c>
      <c r="D38" s="287">
        <v>0.012472134395990268</v>
      </c>
      <c r="E38" s="159" t="s">
        <v>77</v>
      </c>
    </row>
    <row r="39" spans="1:5" ht="19.5" customHeight="1">
      <c r="A39" s="409" t="s">
        <v>37</v>
      </c>
      <c r="B39" s="515" t="s">
        <v>211</v>
      </c>
      <c r="C39" s="210">
        <v>-0.18489935555732356</v>
      </c>
      <c r="D39" s="287">
        <v>-0.2242453705749768</v>
      </c>
      <c r="E39" s="159" t="s">
        <v>77</v>
      </c>
    </row>
    <row r="40" spans="1:5" ht="19.5" customHeight="1">
      <c r="A40" s="409" t="s">
        <v>38</v>
      </c>
      <c r="B40" s="515" t="s">
        <v>74</v>
      </c>
      <c r="C40" s="210">
        <v>0.029573827643317098</v>
      </c>
      <c r="D40" s="287">
        <v>0.01857584951161287</v>
      </c>
      <c r="E40" s="530">
        <v>0.6281178660960554</v>
      </c>
    </row>
    <row r="41" spans="1:5" s="80" customFormat="1" ht="19.5" customHeight="1">
      <c r="A41" s="409" t="s">
        <v>39</v>
      </c>
      <c r="B41" s="515" t="s">
        <v>218</v>
      </c>
      <c r="C41" s="210">
        <v>0.17671326287078076</v>
      </c>
      <c r="D41" s="287">
        <v>0.20014880952380953</v>
      </c>
      <c r="E41" s="530">
        <v>1.1326190591034795</v>
      </c>
    </row>
    <row r="42" spans="1:5" s="80" customFormat="1" ht="19.5" customHeight="1">
      <c r="A42" s="409" t="s">
        <v>40</v>
      </c>
      <c r="B42" s="515" t="s">
        <v>219</v>
      </c>
      <c r="C42" s="210">
        <v>0.0011165338009554379</v>
      </c>
      <c r="D42" s="287">
        <v>0.00342296359958392</v>
      </c>
      <c r="E42" s="530">
        <v>3.0657053074925535</v>
      </c>
    </row>
    <row r="43" spans="1:5" s="80" customFormat="1" ht="19.5" customHeight="1">
      <c r="A43" s="409" t="s">
        <v>41</v>
      </c>
      <c r="B43" s="515" t="s">
        <v>220</v>
      </c>
      <c r="C43" s="210">
        <v>-0.04302915082382763</v>
      </c>
      <c r="D43" s="287">
        <v>-0.05110740885927088</v>
      </c>
      <c r="E43" s="159" t="s">
        <v>77</v>
      </c>
    </row>
    <row r="44" spans="1:5" s="80" customFormat="1" ht="19.5" customHeight="1" thickBot="1">
      <c r="A44" s="409" t="s">
        <v>42</v>
      </c>
      <c r="B44" s="576" t="s">
        <v>285</v>
      </c>
      <c r="C44" s="526">
        <v>0.008373511313484547</v>
      </c>
      <c r="D44" s="527">
        <v>0.016488030826133506</v>
      </c>
      <c r="E44" s="528">
        <v>1.9690701079702952</v>
      </c>
    </row>
    <row r="45" spans="1:5" s="80" customFormat="1" ht="19.5" customHeight="1" thickBot="1">
      <c r="A45" s="412" t="s">
        <v>43</v>
      </c>
      <c r="B45" s="413" t="s">
        <v>2</v>
      </c>
      <c r="C45" s="526">
        <v>0.030162511835729773</v>
      </c>
      <c r="D45" s="527">
        <v>0.04658225162990281</v>
      </c>
      <c r="E45" s="528">
        <v>1.5443757430945328</v>
      </c>
    </row>
    <row r="46" spans="1:5" s="80" customFormat="1" ht="19.5" customHeight="1">
      <c r="A46" s="182"/>
      <c r="B46" s="109"/>
      <c r="C46" s="21"/>
      <c r="D46" s="21"/>
      <c r="E46" s="101"/>
    </row>
    <row r="47" ht="19.5" customHeight="1"/>
    <row r="48" spans="1:5" s="3" customFormat="1" ht="19.5" customHeight="1">
      <c r="A48" s="602" t="s">
        <v>194</v>
      </c>
      <c r="B48" s="602"/>
      <c r="C48" s="602"/>
      <c r="D48" s="602"/>
      <c r="E48" s="602"/>
    </row>
    <row r="49" spans="1:5" s="3" customFormat="1" ht="19.5" customHeight="1" thickBot="1">
      <c r="A49" s="32"/>
      <c r="B49" s="32"/>
      <c r="C49" s="32"/>
      <c r="D49" s="32"/>
      <c r="E49" s="32"/>
    </row>
    <row r="50" spans="1:5" s="1" customFormat="1" ht="19.5" customHeight="1" thickBot="1">
      <c r="A50" s="9" t="s">
        <v>3</v>
      </c>
      <c r="B50" s="7" t="s">
        <v>11</v>
      </c>
      <c r="C50" s="77" t="s">
        <v>195</v>
      </c>
      <c r="D50" s="185"/>
      <c r="E50" s="81" t="s">
        <v>6</v>
      </c>
    </row>
    <row r="51" spans="1:5" s="1" customFormat="1" ht="19.5" customHeight="1" thickBot="1">
      <c r="A51" s="11"/>
      <c r="B51" s="108"/>
      <c r="C51" s="386">
        <v>2008</v>
      </c>
      <c r="D51" s="386">
        <v>2009</v>
      </c>
      <c r="E51" s="387" t="s">
        <v>330</v>
      </c>
    </row>
    <row r="52" spans="1:5" s="1" customFormat="1" ht="19.5" customHeight="1">
      <c r="A52" s="378" t="s">
        <v>7</v>
      </c>
      <c r="B52" s="516" t="s">
        <v>72</v>
      </c>
      <c r="C52" s="210">
        <v>-0.010246064011995392</v>
      </c>
      <c r="D52" s="210">
        <v>-0.03723811126239772</v>
      </c>
      <c r="E52" s="56" t="s">
        <v>77</v>
      </c>
    </row>
    <row r="53" spans="1:5" ht="19.5" customHeight="1">
      <c r="A53" s="393" t="s">
        <v>8</v>
      </c>
      <c r="B53" s="516" t="s">
        <v>336</v>
      </c>
      <c r="C53" s="210">
        <v>-0.17305226269369695</v>
      </c>
      <c r="D53" s="210">
        <v>-0.13567272860331517</v>
      </c>
      <c r="E53" s="56" t="s">
        <v>77</v>
      </c>
    </row>
    <row r="54" spans="1:5" ht="19.5" customHeight="1">
      <c r="A54" s="393" t="s">
        <v>9</v>
      </c>
      <c r="B54" s="516" t="s">
        <v>302</v>
      </c>
      <c r="C54" s="210">
        <v>-0.22098202856996568</v>
      </c>
      <c r="D54" s="210">
        <v>-0.22114473434834797</v>
      </c>
      <c r="E54" s="56" t="s">
        <v>77</v>
      </c>
    </row>
    <row r="55" spans="1:5" ht="19.5" customHeight="1">
      <c r="A55" s="393" t="s">
        <v>12</v>
      </c>
      <c r="B55" s="516" t="s">
        <v>286</v>
      </c>
      <c r="C55" s="210">
        <v>0.0166454631993808</v>
      </c>
      <c r="D55" s="210">
        <v>0.021676036613829636</v>
      </c>
      <c r="E55" s="287">
        <v>1.302218890167981</v>
      </c>
    </row>
    <row r="56" spans="1:5" ht="19.5" customHeight="1">
      <c r="A56" s="393" t="s">
        <v>13</v>
      </c>
      <c r="B56" s="516" t="s">
        <v>287</v>
      </c>
      <c r="C56" s="210">
        <v>0.11216314639475601</v>
      </c>
      <c r="D56" s="210">
        <v>0.16268589454709328</v>
      </c>
      <c r="E56" s="287">
        <v>1.4504398260594744</v>
      </c>
    </row>
    <row r="57" spans="1:5" ht="19.5" customHeight="1">
      <c r="A57" s="393" t="s">
        <v>14</v>
      </c>
      <c r="B57" s="516" t="s">
        <v>303</v>
      </c>
      <c r="C57" s="210">
        <v>-0.01750628955455155</v>
      </c>
      <c r="D57" s="210">
        <v>0.16258319145643088</v>
      </c>
      <c r="E57" s="56" t="s">
        <v>77</v>
      </c>
    </row>
    <row r="58" spans="1:5" ht="19.5" customHeight="1">
      <c r="A58" s="393" t="s">
        <v>15</v>
      </c>
      <c r="B58" s="516" t="s">
        <v>329</v>
      </c>
      <c r="C58" s="210">
        <v>-0.030991542086701414</v>
      </c>
      <c r="D58" s="210">
        <v>0.02027790052535965</v>
      </c>
      <c r="E58" s="56" t="s">
        <v>77</v>
      </c>
    </row>
    <row r="59" spans="1:5" ht="19.5" customHeight="1">
      <c r="A59" s="393" t="s">
        <v>16</v>
      </c>
      <c r="B59" s="516" t="s">
        <v>58</v>
      </c>
      <c r="C59" s="210">
        <v>0.023444502332104523</v>
      </c>
      <c r="D59" s="210">
        <v>0.023283057697729405</v>
      </c>
      <c r="E59" s="287">
        <v>0.993113752977642</v>
      </c>
    </row>
    <row r="60" spans="1:5" ht="19.5" customHeight="1">
      <c r="A60" s="393" t="s">
        <v>17</v>
      </c>
      <c r="B60" s="516" t="s">
        <v>288</v>
      </c>
      <c r="C60" s="210">
        <v>0.04709571930200766</v>
      </c>
      <c r="D60" s="210">
        <v>0.03796507714440324</v>
      </c>
      <c r="E60" s="287">
        <v>0.8061258582961023</v>
      </c>
    </row>
    <row r="61" spans="1:5" ht="19.5" customHeight="1">
      <c r="A61" s="393" t="s">
        <v>18</v>
      </c>
      <c r="B61" s="516" t="s">
        <v>59</v>
      </c>
      <c r="C61" s="210">
        <v>0.02978270779516791</v>
      </c>
      <c r="D61" s="210">
        <v>0.05078655624205775</v>
      </c>
      <c r="E61" s="287">
        <v>1.7052363603519491</v>
      </c>
    </row>
    <row r="62" spans="1:5" ht="19.5" customHeight="1">
      <c r="A62" s="393" t="s">
        <v>19</v>
      </c>
      <c r="B62" s="516" t="s">
        <v>82</v>
      </c>
      <c r="C62" s="210">
        <v>-0.048376581040552875</v>
      </c>
      <c r="D62" s="210">
        <v>-0.0365800436421345</v>
      </c>
      <c r="E62" s="56" t="s">
        <v>77</v>
      </c>
    </row>
    <row r="63" spans="1:5" ht="19.5" customHeight="1">
      <c r="A63" s="393" t="s">
        <v>20</v>
      </c>
      <c r="B63" s="516" t="s">
        <v>79</v>
      </c>
      <c r="C63" s="210">
        <v>0.050830710386868004</v>
      </c>
      <c r="D63" s="210">
        <v>0.018096654738399366</v>
      </c>
      <c r="E63" s="287">
        <v>0.3560181355064161</v>
      </c>
    </row>
    <row r="64" spans="1:5" ht="19.5" customHeight="1">
      <c r="A64" s="393" t="s">
        <v>21</v>
      </c>
      <c r="B64" s="516" t="s">
        <v>221</v>
      </c>
      <c r="C64" s="210">
        <v>0.1189082548179095</v>
      </c>
      <c r="D64" s="210">
        <v>0.024827435505225138</v>
      </c>
      <c r="E64" s="287">
        <v>0.2087948859668717</v>
      </c>
    </row>
    <row r="65" spans="1:5" ht="19.5" customHeight="1">
      <c r="A65" s="393" t="s">
        <v>22</v>
      </c>
      <c r="B65" s="516" t="s">
        <v>60</v>
      </c>
      <c r="C65" s="210">
        <v>0.1083553571108712</v>
      </c>
      <c r="D65" s="210">
        <v>0.07781438342542392</v>
      </c>
      <c r="E65" s="287">
        <v>0.7181406208259995</v>
      </c>
    </row>
    <row r="66" spans="1:5" ht="19.5" customHeight="1">
      <c r="A66" s="393" t="s">
        <v>23</v>
      </c>
      <c r="B66" s="516" t="s">
        <v>76</v>
      </c>
      <c r="C66" s="210">
        <v>0.01780752281337057</v>
      </c>
      <c r="D66" s="210">
        <v>-0.012476659491522898</v>
      </c>
      <c r="E66" s="56" t="s">
        <v>77</v>
      </c>
    </row>
    <row r="67" spans="1:5" ht="19.5" customHeight="1">
      <c r="A67" s="393" t="s">
        <v>24</v>
      </c>
      <c r="B67" s="516" t="s">
        <v>307</v>
      </c>
      <c r="C67" s="210">
        <v>0.024774882081090095</v>
      </c>
      <c r="D67" s="210">
        <v>0.022190010483960163</v>
      </c>
      <c r="E67" s="287">
        <v>0.8956656347073844</v>
      </c>
    </row>
    <row r="68" spans="1:5" ht="19.5" customHeight="1">
      <c r="A68" s="393" t="s">
        <v>25</v>
      </c>
      <c r="B68" s="516" t="s">
        <v>308</v>
      </c>
      <c r="C68" s="210">
        <v>0.07920401445004747</v>
      </c>
      <c r="D68" s="210">
        <v>0.06889137065991033</v>
      </c>
      <c r="E68" s="287">
        <v>0.8697964508271088</v>
      </c>
    </row>
    <row r="69" spans="1:5" ht="19.5" customHeight="1">
      <c r="A69" s="393" t="s">
        <v>26</v>
      </c>
      <c r="B69" s="516" t="s">
        <v>80</v>
      </c>
      <c r="C69" s="210">
        <v>-0.022469749948932388</v>
      </c>
      <c r="D69" s="210">
        <v>-0.029972446167976324</v>
      </c>
      <c r="E69" s="56" t="s">
        <v>77</v>
      </c>
    </row>
    <row r="70" spans="1:5" ht="19.5" customHeight="1">
      <c r="A70" s="393" t="s">
        <v>27</v>
      </c>
      <c r="B70" s="516" t="s">
        <v>309</v>
      </c>
      <c r="C70" s="210">
        <v>0.03636174662675281</v>
      </c>
      <c r="D70" s="210">
        <v>0.03570662609622299</v>
      </c>
      <c r="E70" s="287">
        <v>0.9819832491201669</v>
      </c>
    </row>
    <row r="71" spans="1:5" ht="19.5" customHeight="1">
      <c r="A71" s="393" t="s">
        <v>28</v>
      </c>
      <c r="B71" s="516" t="s">
        <v>61</v>
      </c>
      <c r="C71" s="210">
        <v>0.054722563915023774</v>
      </c>
      <c r="D71" s="210">
        <v>-0.1157214869066692</v>
      </c>
      <c r="E71" s="132" t="s">
        <v>77</v>
      </c>
    </row>
    <row r="72" spans="1:5" ht="19.5" customHeight="1">
      <c r="A72" s="393" t="s">
        <v>29</v>
      </c>
      <c r="B72" s="54" t="s">
        <v>222</v>
      </c>
      <c r="C72" s="210" t="s">
        <v>326</v>
      </c>
      <c r="D72" s="210" t="s">
        <v>326</v>
      </c>
      <c r="E72" s="132" t="s">
        <v>77</v>
      </c>
    </row>
    <row r="73" spans="1:5" ht="19.5" customHeight="1">
      <c r="A73" s="393" t="s">
        <v>34</v>
      </c>
      <c r="B73" s="516" t="s">
        <v>310</v>
      </c>
      <c r="C73" s="210">
        <v>0.14137643009010833</v>
      </c>
      <c r="D73" s="210">
        <v>0.13035982786332764</v>
      </c>
      <c r="E73" s="287">
        <v>0.922076104059502</v>
      </c>
    </row>
    <row r="74" spans="1:5" ht="19.5" customHeight="1">
      <c r="A74" s="393" t="s">
        <v>35</v>
      </c>
      <c r="B74" s="516" t="s">
        <v>213</v>
      </c>
      <c r="C74" s="210">
        <v>0.042078804560136976</v>
      </c>
      <c r="D74" s="210">
        <v>0.03112116458097705</v>
      </c>
      <c r="E74" s="287">
        <v>0.7395924125292153</v>
      </c>
    </row>
    <row r="75" spans="1:5" ht="19.5" customHeight="1">
      <c r="A75" s="393" t="s">
        <v>36</v>
      </c>
      <c r="B75" s="516" t="s">
        <v>311</v>
      </c>
      <c r="C75" s="210">
        <v>-0.022162370142362445</v>
      </c>
      <c r="D75" s="210">
        <v>0.035483870967741936</v>
      </c>
      <c r="E75" s="56" t="s">
        <v>77</v>
      </c>
    </row>
    <row r="76" spans="1:5" ht="19.5" customHeight="1">
      <c r="A76" s="393" t="s">
        <v>37</v>
      </c>
      <c r="B76" s="516" t="s">
        <v>223</v>
      </c>
      <c r="C76" s="210">
        <v>0.004082990004988268</v>
      </c>
      <c r="D76" s="210">
        <v>0.013471426202016107</v>
      </c>
      <c r="E76" s="287">
        <v>3.2994021992602978</v>
      </c>
    </row>
    <row r="77" spans="1:5" ht="19.5" customHeight="1">
      <c r="A77" s="393" t="s">
        <v>38</v>
      </c>
      <c r="B77" s="516" t="s">
        <v>62</v>
      </c>
      <c r="C77" s="210">
        <v>-0.08641597045950992</v>
      </c>
      <c r="D77" s="210">
        <v>0.1026157301762016</v>
      </c>
      <c r="E77" s="56" t="s">
        <v>77</v>
      </c>
    </row>
    <row r="78" spans="1:5" ht="19.5" customHeight="1">
      <c r="A78" s="393" t="s">
        <v>39</v>
      </c>
      <c r="B78" s="516" t="s">
        <v>259</v>
      </c>
      <c r="C78" s="210">
        <v>-0.021599109554355164</v>
      </c>
      <c r="D78" s="210">
        <v>0.004483499393423381</v>
      </c>
      <c r="E78" s="56" t="s">
        <v>77</v>
      </c>
    </row>
    <row r="79" spans="1:5" ht="19.5" customHeight="1">
      <c r="A79" s="393" t="s">
        <v>40</v>
      </c>
      <c r="B79" s="516" t="s">
        <v>312</v>
      </c>
      <c r="C79" s="210">
        <v>-0.10582138838832429</v>
      </c>
      <c r="D79" s="210">
        <v>-0.05894361785100861</v>
      </c>
      <c r="E79" s="56" t="s">
        <v>77</v>
      </c>
    </row>
    <row r="80" spans="1:5" ht="19.5" customHeight="1">
      <c r="A80" s="393" t="s">
        <v>41</v>
      </c>
      <c r="B80" s="516" t="s">
        <v>63</v>
      </c>
      <c r="C80" s="210">
        <v>0.09508654678406958</v>
      </c>
      <c r="D80" s="210">
        <v>0.10536749913518555</v>
      </c>
      <c r="E80" s="287">
        <v>1.108122049846471</v>
      </c>
    </row>
    <row r="81" spans="1:5" ht="19.5" customHeight="1">
      <c r="A81" s="393" t="s">
        <v>42</v>
      </c>
      <c r="B81" s="516" t="s">
        <v>214</v>
      </c>
      <c r="C81" s="210">
        <v>-0.3866364344930206</v>
      </c>
      <c r="D81" s="210">
        <v>-0.16406932377143382</v>
      </c>
      <c r="E81" s="56" t="s">
        <v>77</v>
      </c>
    </row>
    <row r="82" spans="1:5" ht="19.5" customHeight="1">
      <c r="A82" s="393" t="s">
        <v>43</v>
      </c>
      <c r="B82" s="516" t="s">
        <v>64</v>
      </c>
      <c r="C82" s="210">
        <v>0.1323021740228685</v>
      </c>
      <c r="D82" s="210">
        <v>0.15476839390969607</v>
      </c>
      <c r="E82" s="287">
        <v>1.1698099071519736</v>
      </c>
    </row>
    <row r="83" spans="1:5" ht="19.5" customHeight="1">
      <c r="A83" s="393" t="s">
        <v>68</v>
      </c>
      <c r="B83" s="516" t="s">
        <v>65</v>
      </c>
      <c r="C83" s="210">
        <v>0.020325546090916757</v>
      </c>
      <c r="D83" s="210">
        <v>0.002217453505007153</v>
      </c>
      <c r="E83" s="287">
        <v>0.10909687223597435</v>
      </c>
    </row>
    <row r="84" spans="1:5" ht="19.5" customHeight="1">
      <c r="A84" s="393" t="s">
        <v>75</v>
      </c>
      <c r="B84" s="516" t="s">
        <v>224</v>
      </c>
      <c r="C84" s="210">
        <v>-0.032264704368857096</v>
      </c>
      <c r="D84" s="210">
        <v>0.0938368350558743</v>
      </c>
      <c r="E84" s="56" t="s">
        <v>77</v>
      </c>
    </row>
    <row r="85" spans="1:5" ht="19.5" customHeight="1">
      <c r="A85" s="393" t="s">
        <v>78</v>
      </c>
      <c r="B85" s="516" t="s">
        <v>225</v>
      </c>
      <c r="C85" s="210">
        <v>0.008444841118438982</v>
      </c>
      <c r="D85" s="210">
        <v>0.013171758052950703</v>
      </c>
      <c r="E85" s="287">
        <v>1.5597401855424706</v>
      </c>
    </row>
    <row r="86" spans="1:5" ht="19.5" customHeight="1" thickBot="1">
      <c r="A86" s="393" t="s">
        <v>81</v>
      </c>
      <c r="B86" s="516" t="s">
        <v>66</v>
      </c>
      <c r="C86" s="210">
        <v>0.015740599110514182</v>
      </c>
      <c r="D86" s="210">
        <v>0.0025322745693097865</v>
      </c>
      <c r="E86" s="527">
        <v>0.1608753613207971</v>
      </c>
    </row>
    <row r="87" spans="1:5" ht="19.5" customHeight="1" thickBot="1">
      <c r="A87" s="386" t="s">
        <v>298</v>
      </c>
      <c r="B87" s="427" t="s">
        <v>2</v>
      </c>
      <c r="C87" s="212">
        <v>0.06725579687888027</v>
      </c>
      <c r="D87" s="285">
        <v>0.06260410386671036</v>
      </c>
      <c r="E87" s="528">
        <v>0.9308358055656221</v>
      </c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</sheetData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75" zoomScaleNormal="75" workbookViewId="0" topLeftCell="A1">
      <selection activeCell="E83" sqref="E83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602" t="s">
        <v>226</v>
      </c>
      <c r="B1" s="602"/>
      <c r="C1" s="602"/>
      <c r="D1" s="602"/>
      <c r="E1" s="602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3</v>
      </c>
      <c r="B3" s="7" t="s">
        <v>4</v>
      </c>
      <c r="C3" s="77" t="s">
        <v>226</v>
      </c>
      <c r="D3" s="78"/>
      <c r="E3" s="8" t="s">
        <v>6</v>
      </c>
    </row>
    <row r="4" spans="1:5" ht="19.5" customHeight="1" thickBot="1">
      <c r="A4" s="11"/>
      <c r="B4" s="108"/>
      <c r="C4" s="386">
        <v>2008</v>
      </c>
      <c r="D4" s="386">
        <v>2009</v>
      </c>
      <c r="E4" s="486" t="s">
        <v>330</v>
      </c>
    </row>
    <row r="5" spans="1:5" ht="19.5" customHeight="1">
      <c r="A5" s="27" t="s">
        <v>7</v>
      </c>
      <c r="B5" s="26" t="s">
        <v>0</v>
      </c>
      <c r="C5" s="190">
        <v>0.6399490958617023</v>
      </c>
      <c r="D5" s="141">
        <v>1.1076617855984572</v>
      </c>
      <c r="E5" s="158">
        <v>1.7308592085859138</v>
      </c>
    </row>
    <row r="6" spans="1:5" ht="19.5" customHeight="1" thickBot="1">
      <c r="A6" s="17" t="s">
        <v>8</v>
      </c>
      <c r="B6" s="22" t="s">
        <v>1</v>
      </c>
      <c r="C6" s="205">
        <v>0.9312973131841278</v>
      </c>
      <c r="D6" s="19">
        <v>0.9920631558205574</v>
      </c>
      <c r="E6" s="139">
        <v>1.065248596528932</v>
      </c>
    </row>
    <row r="7" spans="1:8" ht="19.5" customHeight="1" thickBot="1">
      <c r="A7" s="183" t="s">
        <v>9</v>
      </c>
      <c r="B7" s="174" t="s">
        <v>54</v>
      </c>
      <c r="C7" s="207">
        <v>0.7350165150661894</v>
      </c>
      <c r="D7" s="33">
        <v>1.0616167123661726</v>
      </c>
      <c r="E7" s="234">
        <v>1.444344025753724</v>
      </c>
      <c r="G7" s="31"/>
      <c r="H7" s="31"/>
    </row>
    <row r="8" spans="1:8" ht="19.5" customHeight="1">
      <c r="A8" s="5"/>
      <c r="B8" s="1"/>
      <c r="G8" s="31"/>
      <c r="H8" s="31"/>
    </row>
    <row r="9" spans="1:8" ht="19.5" customHeight="1">
      <c r="A9" s="5"/>
      <c r="B9" s="1"/>
      <c r="G9" s="31"/>
      <c r="H9" s="31"/>
    </row>
    <row r="10" spans="1:8" ht="19.5" customHeight="1">
      <c r="A10" s="5"/>
      <c r="B10" s="1"/>
      <c r="G10" s="31"/>
      <c r="H10" s="31"/>
    </row>
    <row r="11" spans="1:8" ht="19.5" customHeight="1">
      <c r="A11" s="602" t="s">
        <v>227</v>
      </c>
      <c r="B11" s="602"/>
      <c r="C11" s="602"/>
      <c r="D11" s="602"/>
      <c r="E11" s="602"/>
      <c r="G11" s="31"/>
      <c r="H11" s="31"/>
    </row>
    <row r="12" spans="1:8" ht="19.5" customHeight="1" thickBot="1">
      <c r="A12" s="32"/>
      <c r="B12" s="32"/>
      <c r="C12" s="32"/>
      <c r="D12" s="32"/>
      <c r="E12" s="32"/>
      <c r="G12" s="31"/>
      <c r="H12" s="31"/>
    </row>
    <row r="13" spans="1:8" ht="19.5" customHeight="1" thickBot="1">
      <c r="A13" s="9" t="s">
        <v>3</v>
      </c>
      <c r="B13" s="7" t="s">
        <v>11</v>
      </c>
      <c r="C13" s="12" t="s">
        <v>226</v>
      </c>
      <c r="D13" s="13"/>
      <c r="E13" s="8" t="s">
        <v>6</v>
      </c>
      <c r="G13" s="31"/>
      <c r="H13" s="31"/>
    </row>
    <row r="14" spans="1:8" ht="19.5" customHeight="1" thickBot="1">
      <c r="A14" s="11"/>
      <c r="B14" s="108"/>
      <c r="C14" s="386">
        <v>2008</v>
      </c>
      <c r="D14" s="386">
        <v>2009</v>
      </c>
      <c r="E14" s="486" t="s">
        <v>330</v>
      </c>
      <c r="G14" s="31"/>
      <c r="H14" s="31"/>
    </row>
    <row r="15" spans="1:8" ht="19.5" customHeight="1">
      <c r="A15" s="407" t="s">
        <v>7</v>
      </c>
      <c r="B15" s="514" t="s">
        <v>281</v>
      </c>
      <c r="C15" s="209">
        <v>1.5236897366348763</v>
      </c>
      <c r="D15" s="286">
        <v>1.491382880144762</v>
      </c>
      <c r="E15" s="525">
        <v>0.9787969586502137</v>
      </c>
      <c r="G15" s="31"/>
      <c r="H15" s="31"/>
    </row>
    <row r="16" spans="1:8" ht="19.5" customHeight="1">
      <c r="A16" s="409" t="s">
        <v>8</v>
      </c>
      <c r="B16" s="515" t="s">
        <v>217</v>
      </c>
      <c r="C16" s="210">
        <v>0.8465688504443826</v>
      </c>
      <c r="D16" s="287">
        <v>0.9315992840445695</v>
      </c>
      <c r="E16" s="530">
        <v>1.1004412500596408</v>
      </c>
      <c r="G16" s="31"/>
      <c r="H16" s="31"/>
    </row>
    <row r="17" spans="1:8" ht="19.5" customHeight="1">
      <c r="A17" s="409" t="s">
        <v>9</v>
      </c>
      <c r="B17" s="515" t="s">
        <v>55</v>
      </c>
      <c r="C17" s="210">
        <v>0.9620154696069567</v>
      </c>
      <c r="D17" s="287">
        <v>0.9237214127784298</v>
      </c>
      <c r="E17" s="530">
        <v>0.9601939282284385</v>
      </c>
      <c r="G17" s="31"/>
      <c r="H17" s="31"/>
    </row>
    <row r="18" spans="1:8" ht="19.5" customHeight="1">
      <c r="A18" s="409" t="s">
        <v>12</v>
      </c>
      <c r="B18" s="515" t="s">
        <v>327</v>
      </c>
      <c r="C18" s="210">
        <v>0.7268207920259093</v>
      </c>
      <c r="D18" s="287">
        <v>1.5548160174784145</v>
      </c>
      <c r="E18" s="530">
        <v>2.139201347204978</v>
      </c>
      <c r="G18" s="31"/>
      <c r="H18" s="31"/>
    </row>
    <row r="19" spans="1:8" ht="19.5" customHeight="1">
      <c r="A19" s="409" t="s">
        <v>13</v>
      </c>
      <c r="B19" s="515" t="s">
        <v>299</v>
      </c>
      <c r="C19" s="210">
        <v>0.46290668205780905</v>
      </c>
      <c r="D19" s="287">
        <v>1.8288557245889212</v>
      </c>
      <c r="E19" s="530">
        <v>3.9508086521000547</v>
      </c>
      <c r="G19" s="31"/>
      <c r="H19" s="31"/>
    </row>
    <row r="20" spans="1:8" ht="19.5" customHeight="1">
      <c r="A20" s="409" t="s">
        <v>14</v>
      </c>
      <c r="B20" s="515" t="s">
        <v>282</v>
      </c>
      <c r="C20" s="210">
        <v>0.6747318167013304</v>
      </c>
      <c r="D20" s="287">
        <v>1.5560402613202464</v>
      </c>
      <c r="E20" s="530">
        <v>2.3061610891976456</v>
      </c>
      <c r="G20" s="31"/>
      <c r="H20" s="31"/>
    </row>
    <row r="21" spans="1:8" ht="19.5" customHeight="1">
      <c r="A21" s="409" t="s">
        <v>15</v>
      </c>
      <c r="B21" s="515" t="s">
        <v>328</v>
      </c>
      <c r="C21" s="210">
        <v>0.15150977347354366</v>
      </c>
      <c r="D21" s="287">
        <v>0.21565512966499054</v>
      </c>
      <c r="E21" s="530">
        <v>1.4233743785687054</v>
      </c>
      <c r="G21" s="31"/>
      <c r="H21" s="31"/>
    </row>
    <row r="22" spans="1:8" ht="19.5" customHeight="1">
      <c r="A22" s="409" t="s">
        <v>16</v>
      </c>
      <c r="B22" s="515" t="s">
        <v>71</v>
      </c>
      <c r="C22" s="210">
        <v>0.9134712014005705</v>
      </c>
      <c r="D22" s="287">
        <v>0.9926173986994691</v>
      </c>
      <c r="E22" s="530">
        <v>1.0866433415498469</v>
      </c>
      <c r="G22" s="31"/>
      <c r="H22" s="31"/>
    </row>
    <row r="23" spans="1:8" ht="19.5" customHeight="1">
      <c r="A23" s="409" t="s">
        <v>17</v>
      </c>
      <c r="B23" s="515" t="s">
        <v>56</v>
      </c>
      <c r="C23" s="210">
        <v>0.6699382943990099</v>
      </c>
      <c r="D23" s="287">
        <v>1.0818629011351069</v>
      </c>
      <c r="E23" s="530">
        <v>1.6148694740694403</v>
      </c>
      <c r="G23" s="31"/>
      <c r="H23" s="31"/>
    </row>
    <row r="24" spans="1:8" ht="19.5" customHeight="1">
      <c r="A24" s="409" t="s">
        <v>18</v>
      </c>
      <c r="B24" s="515" t="s">
        <v>206</v>
      </c>
      <c r="C24" s="210">
        <v>0.8704244031830238</v>
      </c>
      <c r="D24" s="287">
        <v>0.8192875760208514</v>
      </c>
      <c r="E24" s="530">
        <v>0.9412506968150571</v>
      </c>
      <c r="G24" s="31"/>
      <c r="H24" s="31"/>
    </row>
    <row r="25" spans="1:8" ht="19.5" customHeight="1">
      <c r="A25" s="409" t="s">
        <v>19</v>
      </c>
      <c r="B25" s="515" t="s">
        <v>207</v>
      </c>
      <c r="C25" s="210">
        <v>0.8669861301267933</v>
      </c>
      <c r="D25" s="287">
        <v>0.7354618784799521</v>
      </c>
      <c r="E25" s="530">
        <v>0.8482971675364562</v>
      </c>
      <c r="G25" s="31"/>
      <c r="H25" s="31"/>
    </row>
    <row r="26" spans="1:8" ht="19.5" customHeight="1">
      <c r="A26" s="409" t="s">
        <v>20</v>
      </c>
      <c r="B26" s="515" t="s">
        <v>208</v>
      </c>
      <c r="C26" s="210">
        <v>0.4381785912877759</v>
      </c>
      <c r="D26" s="287">
        <v>0.6023640754510544</v>
      </c>
      <c r="E26" s="530">
        <v>1.3746999224237517</v>
      </c>
      <c r="G26" s="31"/>
      <c r="H26" s="31"/>
    </row>
    <row r="27" spans="1:8" ht="19.5" customHeight="1">
      <c r="A27" s="409" t="s">
        <v>21</v>
      </c>
      <c r="B27" s="515" t="s">
        <v>73</v>
      </c>
      <c r="C27" s="210">
        <v>0.7933760870562376</v>
      </c>
      <c r="D27" s="287">
        <v>0.5056310037522787</v>
      </c>
      <c r="E27" s="530">
        <v>0.6373156589939388</v>
      </c>
      <c r="G27" s="31"/>
      <c r="H27" s="31"/>
    </row>
    <row r="28" spans="1:8" ht="19.5" customHeight="1">
      <c r="A28" s="409" t="s">
        <v>22</v>
      </c>
      <c r="B28" s="515" t="s">
        <v>305</v>
      </c>
      <c r="C28" s="210">
        <v>1.3325650153864719</v>
      </c>
      <c r="D28" s="287">
        <v>0.9260145342633465</v>
      </c>
      <c r="E28" s="530">
        <v>0.6949113353353216</v>
      </c>
      <c r="G28" s="31"/>
      <c r="H28" s="31"/>
    </row>
    <row r="29" spans="1:8" ht="19.5" customHeight="1">
      <c r="A29" s="409" t="s">
        <v>23</v>
      </c>
      <c r="B29" s="515" t="s">
        <v>306</v>
      </c>
      <c r="C29" s="210">
        <v>0.2350650381967019</v>
      </c>
      <c r="D29" s="287">
        <v>1.3910866596142781</v>
      </c>
      <c r="E29" s="530">
        <v>5.917879878207239</v>
      </c>
      <c r="G29" s="31"/>
      <c r="H29" s="31"/>
    </row>
    <row r="30" spans="1:8" ht="19.5" customHeight="1">
      <c r="A30" s="409" t="s">
        <v>24</v>
      </c>
      <c r="B30" s="515" t="s">
        <v>209</v>
      </c>
      <c r="C30" s="210">
        <v>1.0747863247863247</v>
      </c>
      <c r="D30" s="287">
        <v>1.2120906801007556</v>
      </c>
      <c r="E30" s="530">
        <v>1.1277503743283372</v>
      </c>
      <c r="G30" s="31"/>
      <c r="H30" s="31"/>
    </row>
    <row r="31" spans="1:8" ht="19.5" customHeight="1">
      <c r="A31" s="409" t="s">
        <v>25</v>
      </c>
      <c r="B31" s="575" t="s">
        <v>300</v>
      </c>
      <c r="C31" s="210" t="s">
        <v>326</v>
      </c>
      <c r="D31" s="210" t="s">
        <v>326</v>
      </c>
      <c r="E31" s="132" t="s">
        <v>77</v>
      </c>
      <c r="G31" s="31"/>
      <c r="H31" s="31"/>
    </row>
    <row r="32" spans="1:8" ht="19.5" customHeight="1">
      <c r="A32" s="409" t="s">
        <v>26</v>
      </c>
      <c r="B32" s="515" t="s">
        <v>332</v>
      </c>
      <c r="C32" s="210">
        <v>1.8569770815201625</v>
      </c>
      <c r="D32" s="287">
        <v>1.2198774676650783</v>
      </c>
      <c r="E32" s="530">
        <v>0.6569157367663685</v>
      </c>
      <c r="G32" s="31"/>
      <c r="H32" s="31"/>
    </row>
    <row r="33" spans="1:8" ht="19.5" customHeight="1">
      <c r="A33" s="409" t="s">
        <v>27</v>
      </c>
      <c r="B33" s="515" t="s">
        <v>283</v>
      </c>
      <c r="C33" s="210">
        <v>0.3425985492653092</v>
      </c>
      <c r="D33" s="287">
        <v>2.2430309050053734</v>
      </c>
      <c r="E33" s="530">
        <v>6.547111509419628</v>
      </c>
      <c r="G33" s="31"/>
      <c r="H33" s="31"/>
    </row>
    <row r="34" spans="1:8" ht="19.5" customHeight="1">
      <c r="A34" s="409" t="s">
        <v>28</v>
      </c>
      <c r="B34" s="515" t="s">
        <v>301</v>
      </c>
      <c r="C34" s="210">
        <v>0.7939053617335025</v>
      </c>
      <c r="D34" s="287">
        <v>0.9753357154671226</v>
      </c>
      <c r="E34" s="530">
        <v>1.2285289437238018</v>
      </c>
      <c r="G34" s="31"/>
      <c r="H34" s="31"/>
    </row>
    <row r="35" spans="1:8" ht="19.5" customHeight="1">
      <c r="A35" s="409" t="s">
        <v>29</v>
      </c>
      <c r="B35" s="515" t="s">
        <v>210</v>
      </c>
      <c r="C35" s="210">
        <v>0.9023521648298544</v>
      </c>
      <c r="D35" s="287">
        <v>0.9590557502112587</v>
      </c>
      <c r="E35" s="530">
        <v>1.0628397510323435</v>
      </c>
      <c r="G35" s="31"/>
      <c r="H35" s="31"/>
    </row>
    <row r="36" spans="1:8" ht="19.5" customHeight="1">
      <c r="A36" s="409" t="s">
        <v>34</v>
      </c>
      <c r="B36" s="515" t="s">
        <v>258</v>
      </c>
      <c r="C36" s="210">
        <v>0.7781818763138754</v>
      </c>
      <c r="D36" s="287">
        <v>0.8093000553187335</v>
      </c>
      <c r="E36" s="530">
        <v>1.0399883111545338</v>
      </c>
      <c r="G36" s="31"/>
      <c r="H36" s="31"/>
    </row>
    <row r="37" spans="1:8" ht="19.5" customHeight="1">
      <c r="A37" s="409" t="s">
        <v>35</v>
      </c>
      <c r="B37" s="515" t="s">
        <v>284</v>
      </c>
      <c r="C37" s="210">
        <v>0.6550689117669105</v>
      </c>
      <c r="D37" s="287">
        <v>1.1528100800397123</v>
      </c>
      <c r="E37" s="530">
        <v>1.75983023973806</v>
      </c>
      <c r="G37" s="31"/>
      <c r="H37" s="31"/>
    </row>
    <row r="38" spans="1:8" ht="19.5" customHeight="1">
      <c r="A38" s="409" t="s">
        <v>36</v>
      </c>
      <c r="B38" s="515" t="s">
        <v>57</v>
      </c>
      <c r="C38" s="210">
        <v>0.35704323570432356</v>
      </c>
      <c r="D38" s="287">
        <v>0.41609298167188197</v>
      </c>
      <c r="E38" s="530">
        <v>1.1653854213232007</v>
      </c>
      <c r="G38" s="31"/>
      <c r="H38" s="31"/>
    </row>
    <row r="39" spans="1:8" ht="19.5" customHeight="1">
      <c r="A39" s="409" t="s">
        <v>37</v>
      </c>
      <c r="B39" s="515" t="s">
        <v>211</v>
      </c>
      <c r="C39" s="210">
        <v>1.3291193166399908</v>
      </c>
      <c r="D39" s="287">
        <v>1.2875655789662928</v>
      </c>
      <c r="E39" s="530">
        <v>0.9687358861213862</v>
      </c>
      <c r="G39" s="31"/>
      <c r="H39" s="31"/>
    </row>
    <row r="40" spans="1:8" ht="19.5" customHeight="1">
      <c r="A40" s="409" t="s">
        <v>38</v>
      </c>
      <c r="B40" s="515" t="s">
        <v>74</v>
      </c>
      <c r="C40" s="210">
        <v>0.9565446551541477</v>
      </c>
      <c r="D40" s="287">
        <v>0.8760205469104094</v>
      </c>
      <c r="E40" s="530">
        <v>0.9158177218284057</v>
      </c>
      <c r="G40" s="31"/>
      <c r="H40" s="31"/>
    </row>
    <row r="41" spans="1:8" ht="19.5" customHeight="1">
      <c r="A41" s="409" t="s">
        <v>39</v>
      </c>
      <c r="B41" s="515" t="s">
        <v>218</v>
      </c>
      <c r="C41" s="210">
        <v>1.1541319716429002</v>
      </c>
      <c r="D41" s="287">
        <v>0.8431250170203948</v>
      </c>
      <c r="E41" s="530">
        <v>0.7305273900524661</v>
      </c>
      <c r="G41" s="31"/>
      <c r="H41" s="31"/>
    </row>
    <row r="42" spans="1:8" ht="19.5" customHeight="1">
      <c r="A42" s="409" t="s">
        <v>40</v>
      </c>
      <c r="B42" s="515" t="s">
        <v>219</v>
      </c>
      <c r="C42" s="210">
        <v>0.583443528206298</v>
      </c>
      <c r="D42" s="287">
        <v>1.1774700928087252</v>
      </c>
      <c r="E42" s="530">
        <v>2.0181389215656655</v>
      </c>
      <c r="G42" s="31"/>
      <c r="H42" s="31"/>
    </row>
    <row r="43" spans="1:8" ht="19.5" customHeight="1">
      <c r="A43" s="409" t="s">
        <v>41</v>
      </c>
      <c r="B43" s="515" t="s">
        <v>220</v>
      </c>
      <c r="C43" s="210">
        <v>1.4645953757225434</v>
      </c>
      <c r="D43" s="287">
        <v>1.377717390352589</v>
      </c>
      <c r="E43" s="530">
        <v>0.9406812374188372</v>
      </c>
      <c r="G43" s="31"/>
      <c r="H43" s="31"/>
    </row>
    <row r="44" spans="1:8" ht="19.5" customHeight="1" thickBot="1">
      <c r="A44" s="409" t="s">
        <v>42</v>
      </c>
      <c r="B44" s="576" t="s">
        <v>285</v>
      </c>
      <c r="C44" s="210">
        <v>0.5132174640409712</v>
      </c>
      <c r="D44" s="287">
        <v>1.284195296690121</v>
      </c>
      <c r="E44" s="530">
        <v>2.5022439544021458</v>
      </c>
      <c r="G44" s="31"/>
      <c r="H44" s="31"/>
    </row>
    <row r="45" spans="1:8" ht="19.5" customHeight="1" thickBot="1">
      <c r="A45" s="412" t="s">
        <v>43</v>
      </c>
      <c r="B45" s="413" t="s">
        <v>2</v>
      </c>
      <c r="C45" s="212">
        <v>0.6399490958617023</v>
      </c>
      <c r="D45" s="285">
        <v>1.1076617855984572</v>
      </c>
      <c r="E45" s="529">
        <v>1.7308592085859138</v>
      </c>
      <c r="G45" s="31"/>
      <c r="H45" s="31"/>
    </row>
    <row r="46" spans="1:8" ht="19.5" customHeight="1">
      <c r="A46" s="182"/>
      <c r="B46" s="109"/>
      <c r="C46" s="21"/>
      <c r="D46" s="21"/>
      <c r="E46" s="101"/>
      <c r="G46" s="31"/>
      <c r="H46" s="31"/>
    </row>
    <row r="47" spans="1:8" ht="19.5" customHeight="1">
      <c r="A47" s="182"/>
      <c r="B47" s="109"/>
      <c r="C47" s="21"/>
      <c r="D47" s="21"/>
      <c r="E47" s="101"/>
      <c r="G47" s="31"/>
      <c r="H47" s="31"/>
    </row>
    <row r="48" spans="7:8" ht="19.5" customHeight="1">
      <c r="G48" s="31"/>
      <c r="H48" s="31"/>
    </row>
    <row r="49" spans="1:8" ht="19.5" customHeight="1">
      <c r="A49" s="602" t="s">
        <v>228</v>
      </c>
      <c r="B49" s="602"/>
      <c r="C49" s="602"/>
      <c r="D49" s="602"/>
      <c r="E49" s="602"/>
      <c r="G49" s="31"/>
      <c r="H49" s="31"/>
    </row>
    <row r="50" spans="1:8" ht="19.5" customHeight="1" thickBot="1">
      <c r="A50" s="32"/>
      <c r="B50" s="32"/>
      <c r="C50" s="32"/>
      <c r="D50" s="32"/>
      <c r="E50" s="32"/>
      <c r="G50" s="31"/>
      <c r="H50" s="31"/>
    </row>
    <row r="51" spans="1:8" ht="19.5" customHeight="1" thickBot="1">
      <c r="A51" s="9" t="s">
        <v>3</v>
      </c>
      <c r="B51" s="7" t="s">
        <v>11</v>
      </c>
      <c r="C51" s="77" t="s">
        <v>226</v>
      </c>
      <c r="D51" s="185"/>
      <c r="E51" s="81" t="s">
        <v>6</v>
      </c>
      <c r="G51" s="31"/>
      <c r="H51" s="31"/>
    </row>
    <row r="52" spans="1:8" ht="19.5" customHeight="1" thickBot="1">
      <c r="A52" s="11"/>
      <c r="B52" s="108"/>
      <c r="C52" s="386">
        <v>2008</v>
      </c>
      <c r="D52" s="386">
        <v>2009</v>
      </c>
      <c r="E52" s="486" t="s">
        <v>330</v>
      </c>
      <c r="G52" s="31"/>
      <c r="H52" s="31"/>
    </row>
    <row r="53" spans="1:8" ht="19.5" customHeight="1">
      <c r="A53" s="378" t="s">
        <v>7</v>
      </c>
      <c r="B53" s="516" t="s">
        <v>72</v>
      </c>
      <c r="C53" s="590">
        <v>0.9446317368152145</v>
      </c>
      <c r="D53" s="128">
        <v>0.9717841245341486</v>
      </c>
      <c r="E53" s="591">
        <v>1.0287438868087126</v>
      </c>
      <c r="G53" s="31"/>
      <c r="H53" s="31"/>
    </row>
    <row r="54" spans="1:8" ht="19.5" customHeight="1">
      <c r="A54" s="393" t="s">
        <v>8</v>
      </c>
      <c r="B54" s="516" t="s">
        <v>336</v>
      </c>
      <c r="C54" s="581">
        <v>1.2302195534478713</v>
      </c>
      <c r="D54" s="131">
        <v>1.2388329081242466</v>
      </c>
      <c r="E54" s="288">
        <v>1.0070014776242462</v>
      </c>
      <c r="G54" s="31"/>
      <c r="H54" s="31"/>
    </row>
    <row r="55" spans="1:8" ht="19.5" customHeight="1">
      <c r="A55" s="393" t="s">
        <v>9</v>
      </c>
      <c r="B55" s="516" t="s">
        <v>302</v>
      </c>
      <c r="C55" s="581">
        <v>1.518730064535272</v>
      </c>
      <c r="D55" s="131">
        <v>1.753346123462363</v>
      </c>
      <c r="E55" s="288">
        <v>1.1544817373447356</v>
      </c>
      <c r="G55" s="31"/>
      <c r="H55" s="31"/>
    </row>
    <row r="56" spans="1:8" ht="19.5" customHeight="1">
      <c r="A56" s="393" t="s">
        <v>12</v>
      </c>
      <c r="B56" s="516" t="s">
        <v>286</v>
      </c>
      <c r="C56" s="581">
        <v>0.9554456430214749</v>
      </c>
      <c r="D56" s="131">
        <v>0.9761796258205959</v>
      </c>
      <c r="E56" s="288">
        <v>1.0217008502268663</v>
      </c>
      <c r="G56" s="31"/>
      <c r="H56" s="31"/>
    </row>
    <row r="57" spans="1:8" ht="19.5" customHeight="1">
      <c r="A57" s="393" t="s">
        <v>13</v>
      </c>
      <c r="B57" s="516" t="s">
        <v>287</v>
      </c>
      <c r="C57" s="581">
        <v>0.6876438986953185</v>
      </c>
      <c r="D57" s="131">
        <v>0.5795918367346938</v>
      </c>
      <c r="E57" s="288">
        <v>0.8428662536443148</v>
      </c>
      <c r="G57" s="31"/>
      <c r="H57" s="31"/>
    </row>
    <row r="58" spans="1:8" ht="19.5" customHeight="1">
      <c r="A58" s="393" t="s">
        <v>14</v>
      </c>
      <c r="B58" s="516" t="s">
        <v>303</v>
      </c>
      <c r="C58" s="581">
        <v>0.8020543175487466</v>
      </c>
      <c r="D58" s="131">
        <v>0.7441975444282692</v>
      </c>
      <c r="E58" s="288">
        <v>0.9278642707175989</v>
      </c>
      <c r="G58" s="31"/>
      <c r="H58" s="31"/>
    </row>
    <row r="59" spans="1:8" ht="19.5" customHeight="1">
      <c r="A59" s="393" t="s">
        <v>15</v>
      </c>
      <c r="B59" s="516" t="s">
        <v>329</v>
      </c>
      <c r="C59" s="581">
        <v>1.3270115406343315</v>
      </c>
      <c r="D59" s="131">
        <v>0.9887968335960823</v>
      </c>
      <c r="E59" s="288">
        <v>0.7451305458303871</v>
      </c>
      <c r="G59" s="31"/>
      <c r="H59" s="31"/>
    </row>
    <row r="60" spans="1:8" ht="19.5" customHeight="1">
      <c r="A60" s="393" t="s">
        <v>16</v>
      </c>
      <c r="B60" s="516" t="s">
        <v>58</v>
      </c>
      <c r="C60" s="581">
        <v>0.9871133535402978</v>
      </c>
      <c r="D60" s="131">
        <v>1.0018756478648903</v>
      </c>
      <c r="E60" s="288">
        <v>1.0149550143067634</v>
      </c>
      <c r="G60" s="31"/>
      <c r="H60" s="31"/>
    </row>
    <row r="61" spans="1:8" ht="19.5" customHeight="1">
      <c r="A61" s="393" t="s">
        <v>17</v>
      </c>
      <c r="B61" s="516" t="s">
        <v>288</v>
      </c>
      <c r="C61" s="581">
        <v>0.7788366984955565</v>
      </c>
      <c r="D61" s="131">
        <v>0.8235236214417108</v>
      </c>
      <c r="E61" s="288">
        <v>1.0573764988635923</v>
      </c>
      <c r="G61" s="31"/>
      <c r="H61" s="31"/>
    </row>
    <row r="62" spans="1:8" ht="19.5" customHeight="1">
      <c r="A62" s="393" t="s">
        <v>18</v>
      </c>
      <c r="B62" s="516" t="s">
        <v>59</v>
      </c>
      <c r="C62" s="581">
        <v>0.4413724900030098</v>
      </c>
      <c r="D62" s="131">
        <v>0.7704801633087779</v>
      </c>
      <c r="E62" s="288">
        <v>1.7456460943080612</v>
      </c>
      <c r="G62" s="31"/>
      <c r="H62" s="31"/>
    </row>
    <row r="63" spans="1:8" ht="19.5" customHeight="1">
      <c r="A63" s="393" t="s">
        <v>19</v>
      </c>
      <c r="B63" s="516" t="s">
        <v>82</v>
      </c>
      <c r="C63" s="581">
        <v>0.7505954082118701</v>
      </c>
      <c r="D63" s="131">
        <v>0.6902005543779554</v>
      </c>
      <c r="E63" s="288">
        <v>0.9195374056739938</v>
      </c>
      <c r="G63" s="31"/>
      <c r="H63" s="31"/>
    </row>
    <row r="64" spans="1:8" ht="19.5" customHeight="1">
      <c r="A64" s="393" t="s">
        <v>20</v>
      </c>
      <c r="B64" s="516" t="s">
        <v>79</v>
      </c>
      <c r="C64" s="581">
        <v>0.9154983947048799</v>
      </c>
      <c r="D64" s="131">
        <v>0.961617002493119</v>
      </c>
      <c r="E64" s="288">
        <v>1.050375410874539</v>
      </c>
      <c r="G64" s="31"/>
      <c r="H64" s="31"/>
    </row>
    <row r="65" spans="1:8" ht="19.5" customHeight="1">
      <c r="A65" s="393" t="s">
        <v>21</v>
      </c>
      <c r="B65" s="516" t="s">
        <v>221</v>
      </c>
      <c r="C65" s="581">
        <v>0.42329388420381264</v>
      </c>
      <c r="D65" s="131">
        <v>0.932882086181678</v>
      </c>
      <c r="E65" s="288">
        <v>2.203863842579173</v>
      </c>
      <c r="G65" s="31"/>
      <c r="H65" s="31"/>
    </row>
    <row r="66" spans="1:8" ht="19.5" customHeight="1">
      <c r="A66" s="393" t="s">
        <v>22</v>
      </c>
      <c r="B66" s="516" t="s">
        <v>60</v>
      </c>
      <c r="C66" s="581">
        <v>0.5333263277989612</v>
      </c>
      <c r="D66" s="131">
        <v>0.6388487415898331</v>
      </c>
      <c r="E66" s="288">
        <v>1.1978571247858008</v>
      </c>
      <c r="G66" s="31"/>
      <c r="H66" s="31"/>
    </row>
    <row r="67" spans="1:8" ht="19.5" customHeight="1">
      <c r="A67" s="393" t="s">
        <v>23</v>
      </c>
      <c r="B67" s="516" t="s">
        <v>76</v>
      </c>
      <c r="C67" s="581">
        <v>0.9464802419554762</v>
      </c>
      <c r="D67" s="131">
        <v>1.0437436434969372</v>
      </c>
      <c r="E67" s="288">
        <v>1.102763266711738</v>
      </c>
      <c r="G67" s="31"/>
      <c r="H67" s="31"/>
    </row>
    <row r="68" spans="1:8" ht="19.5" customHeight="1">
      <c r="A68" s="393" t="s">
        <v>24</v>
      </c>
      <c r="B68" s="516" t="s">
        <v>307</v>
      </c>
      <c r="C68" s="581">
        <v>0.9252775400705153</v>
      </c>
      <c r="D68" s="131">
        <v>0.9483072603193596</v>
      </c>
      <c r="E68" s="288">
        <v>1.024889526927336</v>
      </c>
      <c r="G68" s="31"/>
      <c r="H68" s="31"/>
    </row>
    <row r="69" spans="1:8" ht="19.5" customHeight="1">
      <c r="A69" s="393" t="s">
        <v>25</v>
      </c>
      <c r="B69" s="516" t="s">
        <v>308</v>
      </c>
      <c r="C69" s="581">
        <v>0.7238378355090259</v>
      </c>
      <c r="D69" s="131">
        <v>0.579216333665121</v>
      </c>
      <c r="E69" s="288">
        <v>0.8002017927921626</v>
      </c>
      <c r="G69" s="31"/>
      <c r="H69" s="31"/>
    </row>
    <row r="70" spans="1:8" ht="19.5" customHeight="1">
      <c r="A70" s="393" t="s">
        <v>26</v>
      </c>
      <c r="B70" s="516" t="s">
        <v>80</v>
      </c>
      <c r="C70" s="581">
        <v>0.9369442826635604</v>
      </c>
      <c r="D70" s="131">
        <v>0.9527301296320545</v>
      </c>
      <c r="E70" s="288">
        <v>1.016848223806455</v>
      </c>
      <c r="G70" s="31"/>
      <c r="H70" s="31"/>
    </row>
    <row r="71" spans="1:8" ht="19.5" customHeight="1">
      <c r="A71" s="393" t="s">
        <v>27</v>
      </c>
      <c r="B71" s="516" t="s">
        <v>309</v>
      </c>
      <c r="C71" s="581">
        <v>0.929341483972864</v>
      </c>
      <c r="D71" s="131">
        <v>0.9445334386526981</v>
      </c>
      <c r="E71" s="288">
        <v>1.016347010159161</v>
      </c>
      <c r="G71" s="31"/>
      <c r="H71" s="31"/>
    </row>
    <row r="72" spans="1:8" ht="19.5" customHeight="1">
      <c r="A72" s="393" t="s">
        <v>28</v>
      </c>
      <c r="B72" s="516" t="s">
        <v>61</v>
      </c>
      <c r="C72" s="581">
        <v>1.3323865130713797</v>
      </c>
      <c r="D72" s="131">
        <v>-10.711635220125785</v>
      </c>
      <c r="E72" s="132" t="s">
        <v>77</v>
      </c>
      <c r="G72" s="31"/>
      <c r="H72" s="31"/>
    </row>
    <row r="73" spans="1:8" ht="19.5" customHeight="1">
      <c r="A73" s="393" t="s">
        <v>29</v>
      </c>
      <c r="B73" s="54" t="s">
        <v>222</v>
      </c>
      <c r="C73" s="210" t="s">
        <v>326</v>
      </c>
      <c r="D73" s="210" t="s">
        <v>326</v>
      </c>
      <c r="E73" s="132" t="s">
        <v>77</v>
      </c>
      <c r="G73" s="31"/>
      <c r="H73" s="31"/>
    </row>
    <row r="74" spans="1:8" ht="19.5" customHeight="1">
      <c r="A74" s="393" t="s">
        <v>34</v>
      </c>
      <c r="B74" s="516" t="s">
        <v>310</v>
      </c>
      <c r="C74" s="581">
        <v>-0.5335071707953064</v>
      </c>
      <c r="D74" s="131">
        <v>1.2313937753721245</v>
      </c>
      <c r="E74" s="132" t="s">
        <v>77</v>
      </c>
      <c r="G74" s="31"/>
      <c r="H74" s="31"/>
    </row>
    <row r="75" spans="1:8" ht="19.5" customHeight="1">
      <c r="A75" s="393" t="s">
        <v>35</v>
      </c>
      <c r="B75" s="516" t="s">
        <v>213</v>
      </c>
      <c r="C75" s="581">
        <v>0.9964473605647072</v>
      </c>
      <c r="D75" s="131">
        <v>0.9882056245551558</v>
      </c>
      <c r="E75" s="288">
        <v>0.9917288796822337</v>
      </c>
      <c r="G75" s="31"/>
      <c r="H75" s="31"/>
    </row>
    <row r="76" spans="1:8" ht="19.5" customHeight="1">
      <c r="A76" s="393" t="s">
        <v>36</v>
      </c>
      <c r="B76" s="516" t="s">
        <v>311</v>
      </c>
      <c r="C76" s="581">
        <v>9.536912751677852</v>
      </c>
      <c r="D76" s="131">
        <v>1.2803180914512922</v>
      </c>
      <c r="E76" s="288">
        <v>0.1342486950219863</v>
      </c>
      <c r="G76" s="31"/>
      <c r="H76" s="31"/>
    </row>
    <row r="77" spans="1:8" ht="19.5" customHeight="1">
      <c r="A77" s="393" t="s">
        <v>37</v>
      </c>
      <c r="B77" s="516" t="s">
        <v>223</v>
      </c>
      <c r="C77" s="581">
        <v>0.9190913440725467</v>
      </c>
      <c r="D77" s="131">
        <v>0.8666221145546181</v>
      </c>
      <c r="E77" s="288">
        <v>0.9429118445556952</v>
      </c>
      <c r="G77" s="31"/>
      <c r="H77" s="31"/>
    </row>
    <row r="78" spans="1:8" ht="19.5" customHeight="1">
      <c r="A78" s="393" t="s">
        <v>38</v>
      </c>
      <c r="B78" s="516" t="s">
        <v>62</v>
      </c>
      <c r="C78" s="581">
        <v>1.0484340183213667</v>
      </c>
      <c r="D78" s="131">
        <v>0.9150480217889908</v>
      </c>
      <c r="E78" s="288">
        <v>0.8727759742611763</v>
      </c>
      <c r="G78" s="31"/>
      <c r="H78" s="31"/>
    </row>
    <row r="79" spans="1:8" ht="19.5" customHeight="1">
      <c r="A79" s="393" t="s">
        <v>39</v>
      </c>
      <c r="B79" s="516" t="s">
        <v>259</v>
      </c>
      <c r="C79" s="581">
        <v>-1.9139507447279163</v>
      </c>
      <c r="D79" s="131">
        <v>-8.361133768352365</v>
      </c>
      <c r="E79" s="132" t="s">
        <v>77</v>
      </c>
      <c r="G79" s="31"/>
      <c r="H79" s="31"/>
    </row>
    <row r="80" spans="1:8" ht="19.5" customHeight="1">
      <c r="A80" s="393" t="s">
        <v>40</v>
      </c>
      <c r="B80" s="516" t="s">
        <v>312</v>
      </c>
      <c r="C80" s="581">
        <v>1.2816914337001641</v>
      </c>
      <c r="D80" s="131">
        <v>1.1003276455537763</v>
      </c>
      <c r="E80" s="288">
        <v>0.858496527808724</v>
      </c>
      <c r="G80" s="31"/>
      <c r="H80" s="31"/>
    </row>
    <row r="81" spans="1:8" ht="19.5" customHeight="1">
      <c r="A81" s="393" t="s">
        <v>41</v>
      </c>
      <c r="B81" s="516" t="s">
        <v>63</v>
      </c>
      <c r="C81" s="581">
        <v>0.9455221974195068</v>
      </c>
      <c r="D81" s="131">
        <v>1.0269948200607963</v>
      </c>
      <c r="E81" s="288">
        <v>1.086166800592987</v>
      </c>
      <c r="G81" s="31"/>
      <c r="H81" s="31"/>
    </row>
    <row r="82" spans="1:8" ht="19.5" customHeight="1">
      <c r="A82" s="393" t="s">
        <v>42</v>
      </c>
      <c r="B82" s="516" t="s">
        <v>214</v>
      </c>
      <c r="C82" s="581">
        <v>1.3186047720538545</v>
      </c>
      <c r="D82" s="131">
        <v>1.1290193041333219</v>
      </c>
      <c r="E82" s="288">
        <v>0.8562226741943039</v>
      </c>
      <c r="G82" s="31"/>
      <c r="H82" s="31"/>
    </row>
    <row r="83" spans="1:8" ht="19.5" customHeight="1">
      <c r="A83" s="393" t="s">
        <v>43</v>
      </c>
      <c r="B83" s="516" t="s">
        <v>64</v>
      </c>
      <c r="C83" s="581">
        <v>0.5650617479189729</v>
      </c>
      <c r="D83" s="131">
        <v>0.40202844748905275</v>
      </c>
      <c r="E83" s="288">
        <v>0.7114770181659893</v>
      </c>
      <c r="G83" s="31"/>
      <c r="H83" s="31"/>
    </row>
    <row r="84" spans="1:8" ht="19.5" customHeight="1">
      <c r="A84" s="393" t="s">
        <v>68</v>
      </c>
      <c r="B84" s="516" t="s">
        <v>65</v>
      </c>
      <c r="C84" s="581">
        <v>0.9141418092321023</v>
      </c>
      <c r="D84" s="131">
        <v>0.9307937877076116</v>
      </c>
      <c r="E84" s="288">
        <v>1.0182159685809549</v>
      </c>
      <c r="G84" s="31"/>
      <c r="H84" s="31"/>
    </row>
    <row r="85" spans="1:8" ht="19.5" customHeight="1">
      <c r="A85" s="393" t="s">
        <v>75</v>
      </c>
      <c r="B85" s="516" t="s">
        <v>224</v>
      </c>
      <c r="C85" s="581">
        <v>0.9558778086787622</v>
      </c>
      <c r="D85" s="131">
        <v>0.8476297238450428</v>
      </c>
      <c r="E85" s="288">
        <v>0.8867553113474382</v>
      </c>
      <c r="G85" s="31"/>
      <c r="H85" s="31"/>
    </row>
    <row r="86" spans="1:8" ht="19.5" customHeight="1">
      <c r="A86" s="393" t="s">
        <v>78</v>
      </c>
      <c r="B86" s="516" t="s">
        <v>225</v>
      </c>
      <c r="C86" s="581">
        <v>0.8801272106487522</v>
      </c>
      <c r="D86" s="131">
        <v>0.8929393504939035</v>
      </c>
      <c r="E86" s="288">
        <v>1.0145571454786715</v>
      </c>
      <c r="G86" s="31"/>
      <c r="H86" s="31"/>
    </row>
    <row r="87" spans="1:8" ht="19.5" customHeight="1" thickBot="1">
      <c r="A87" s="393" t="s">
        <v>81</v>
      </c>
      <c r="B87" s="516" t="s">
        <v>66</v>
      </c>
      <c r="C87" s="581">
        <v>0.9608232168493777</v>
      </c>
      <c r="D87" s="131">
        <v>1.1095590881374537</v>
      </c>
      <c r="E87" s="288">
        <v>1.1548004551511504</v>
      </c>
      <c r="G87" s="31"/>
      <c r="H87" s="31"/>
    </row>
    <row r="88" spans="1:8" ht="19.5" customHeight="1" thickBot="1">
      <c r="A88" s="386" t="s">
        <v>298</v>
      </c>
      <c r="B88" s="427" t="s">
        <v>2</v>
      </c>
      <c r="C88" s="592">
        <v>0.9312973131841278</v>
      </c>
      <c r="D88" s="135">
        <v>0.9920631558205574</v>
      </c>
      <c r="E88" s="208">
        <v>1.065248596528932</v>
      </c>
      <c r="G88" s="31"/>
      <c r="H88" s="31"/>
    </row>
    <row r="89" ht="19.5" customHeight="1"/>
    <row r="90" ht="19.5" customHeight="1"/>
  </sheetData>
  <mergeCells count="3">
    <mergeCell ref="A1:E1"/>
    <mergeCell ref="A11:E11"/>
    <mergeCell ref="A49:E49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workbookViewId="0" topLeftCell="A40">
      <selection activeCell="G11" sqref="G11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602" t="s">
        <v>10</v>
      </c>
      <c r="B2" s="602"/>
      <c r="C2" s="602"/>
      <c r="D2" s="602"/>
      <c r="E2" s="602"/>
    </row>
    <row r="3" spans="1:5" ht="19.5" customHeight="1" thickBot="1">
      <c r="A3" s="32"/>
      <c r="B3" s="32"/>
      <c r="C3" s="32"/>
      <c r="D3" s="32"/>
      <c r="E3" s="32"/>
    </row>
    <row r="4" spans="1:5" ht="19.5" customHeight="1">
      <c r="A4" s="110"/>
      <c r="B4" s="110"/>
      <c r="C4" s="12" t="s">
        <v>5</v>
      </c>
      <c r="D4" s="13"/>
      <c r="E4" s="9" t="s">
        <v>6</v>
      </c>
    </row>
    <row r="5" spans="1:5" ht="19.5" customHeight="1" thickBot="1">
      <c r="A5" s="10" t="s">
        <v>3</v>
      </c>
      <c r="B5" s="10" t="s">
        <v>289</v>
      </c>
      <c r="C5" s="213"/>
      <c r="D5" s="214"/>
      <c r="E5" s="10"/>
    </row>
    <row r="6" spans="1:5" ht="19.5" customHeight="1" thickBot="1">
      <c r="A6" s="30"/>
      <c r="B6" s="11"/>
      <c r="C6" s="386">
        <v>2008</v>
      </c>
      <c r="D6" s="386">
        <v>2009</v>
      </c>
      <c r="E6" s="486" t="s">
        <v>330</v>
      </c>
    </row>
    <row r="7" spans="1:8" ht="19.5" customHeight="1">
      <c r="A7" s="17" t="s">
        <v>7</v>
      </c>
      <c r="B7" s="215" t="s">
        <v>67</v>
      </c>
      <c r="C7" s="18">
        <v>28376419</v>
      </c>
      <c r="D7" s="18">
        <v>19216576</v>
      </c>
      <c r="E7" s="19">
        <v>0.6772022925091429</v>
      </c>
      <c r="G7" s="4"/>
      <c r="H7" s="4"/>
    </row>
    <row r="8" spans="1:8" ht="19.5" customHeight="1">
      <c r="A8" s="17" t="s">
        <v>8</v>
      </c>
      <c r="B8" s="215" t="s">
        <v>342</v>
      </c>
      <c r="C8" s="18">
        <v>6289242</v>
      </c>
      <c r="D8" s="18">
        <v>6458122</v>
      </c>
      <c r="E8" s="19">
        <v>1.026852202538875</v>
      </c>
      <c r="G8" s="4"/>
      <c r="H8" s="4"/>
    </row>
    <row r="9" spans="1:8" ht="19.5" customHeight="1">
      <c r="A9" s="17" t="s">
        <v>9</v>
      </c>
      <c r="B9" s="215" t="s">
        <v>69</v>
      </c>
      <c r="C9" s="18">
        <v>4077713</v>
      </c>
      <c r="D9" s="18">
        <v>4339805</v>
      </c>
      <c r="E9" s="19">
        <v>1.064274263539391</v>
      </c>
      <c r="G9" s="4"/>
      <c r="H9" s="4"/>
    </row>
    <row r="10" spans="1:8" ht="19.5" customHeight="1" thickBot="1">
      <c r="A10" s="17" t="s">
        <v>12</v>
      </c>
      <c r="B10" s="215" t="s">
        <v>70</v>
      </c>
      <c r="C10" s="18">
        <v>241243</v>
      </c>
      <c r="D10" s="18">
        <v>263668</v>
      </c>
      <c r="E10" s="19">
        <v>1.092956065046447</v>
      </c>
      <c r="G10" s="4"/>
      <c r="H10" s="4"/>
    </row>
    <row r="11" spans="1:5" ht="19.5" customHeight="1">
      <c r="A11" s="27"/>
      <c r="B11" s="140"/>
      <c r="C11" s="130"/>
      <c r="D11" s="216"/>
      <c r="E11" s="141"/>
    </row>
    <row r="12" spans="1:5" ht="19.5" customHeight="1">
      <c r="A12" s="217" t="s">
        <v>13</v>
      </c>
      <c r="B12" s="218" t="s">
        <v>2</v>
      </c>
      <c r="C12" s="219">
        <v>38984617</v>
      </c>
      <c r="D12" s="219">
        <v>30278171</v>
      </c>
      <c r="E12" s="19">
        <v>0.7766697053866144</v>
      </c>
    </row>
    <row r="13" spans="1:5" ht="19.5" customHeight="1" thickBot="1">
      <c r="A13" s="30"/>
      <c r="B13" s="173"/>
      <c r="C13" s="134"/>
      <c r="D13" s="220"/>
      <c r="E13" s="142"/>
    </row>
    <row r="14" ht="19.5" customHeight="1"/>
    <row r="15" spans="8:10" ht="19.5" customHeight="1">
      <c r="H15" s="29"/>
      <c r="J15" s="29"/>
    </row>
    <row r="16" spans="8:10" ht="19.5" customHeight="1">
      <c r="H16" s="29"/>
      <c r="J16" s="29"/>
    </row>
    <row r="17" spans="8:10" ht="19.5" customHeight="1">
      <c r="H17" s="29"/>
      <c r="J17" s="29"/>
    </row>
    <row r="18" spans="8:10" ht="19.5" customHeight="1">
      <c r="H18" s="29"/>
      <c r="J18" s="29"/>
    </row>
    <row r="19" spans="1:5" ht="19.5" customHeight="1">
      <c r="A19" s="615" t="s">
        <v>33</v>
      </c>
      <c r="B19" s="615"/>
      <c r="C19" s="615"/>
      <c r="D19" s="615"/>
      <c r="E19" s="615"/>
    </row>
    <row r="20" spans="1:5" ht="19.5" customHeight="1" thickBot="1">
      <c r="A20" s="61"/>
      <c r="B20" s="61"/>
      <c r="C20" s="61"/>
      <c r="D20" s="61"/>
      <c r="E20" s="138"/>
    </row>
    <row r="21" spans="1:5" ht="19.5" customHeight="1" thickBot="1">
      <c r="A21" s="221" t="s">
        <v>3</v>
      </c>
      <c r="B21" s="9" t="s">
        <v>289</v>
      </c>
      <c r="C21" s="222" t="s">
        <v>5</v>
      </c>
      <c r="D21" s="223"/>
      <c r="E21" s="9" t="s">
        <v>6</v>
      </c>
    </row>
    <row r="22" spans="1:5" ht="19.5" customHeight="1" thickBot="1">
      <c r="A22" s="30"/>
      <c r="B22" s="358"/>
      <c r="C22" s="386">
        <v>2008</v>
      </c>
      <c r="D22" s="386">
        <v>2009</v>
      </c>
      <c r="E22" s="486" t="s">
        <v>330</v>
      </c>
    </row>
    <row r="23" spans="1:8" ht="19.5" customHeight="1">
      <c r="A23" s="224" t="s">
        <v>7</v>
      </c>
      <c r="B23" s="349" t="s">
        <v>198</v>
      </c>
      <c r="C23" s="225">
        <v>12014717</v>
      </c>
      <c r="D23" s="225">
        <v>11817754</v>
      </c>
      <c r="E23" s="506">
        <v>0.9836065219014314</v>
      </c>
      <c r="G23" s="29"/>
      <c r="H23" s="4"/>
    </row>
    <row r="24" spans="1:8" ht="19.5" customHeight="1">
      <c r="A24" s="136" t="s">
        <v>8</v>
      </c>
      <c r="B24" s="350" t="s">
        <v>199</v>
      </c>
      <c r="C24" s="347">
        <v>3314360</v>
      </c>
      <c r="D24" s="347">
        <v>3712186</v>
      </c>
      <c r="E24" s="507">
        <v>1.1200310165461809</v>
      </c>
      <c r="G24" s="29"/>
      <c r="H24" s="4"/>
    </row>
    <row r="25" spans="1:8" ht="19.5" customHeight="1">
      <c r="A25" s="136" t="s">
        <v>9</v>
      </c>
      <c r="B25" s="351" t="s">
        <v>200</v>
      </c>
      <c r="C25" s="347">
        <v>1499343</v>
      </c>
      <c r="D25" s="347">
        <v>1480482</v>
      </c>
      <c r="E25" s="507">
        <v>0.9874204901746965</v>
      </c>
      <c r="G25" s="29"/>
      <c r="H25" s="4"/>
    </row>
    <row r="26" spans="1:8" ht="19.5" customHeight="1">
      <c r="A26" s="136" t="s">
        <v>12</v>
      </c>
      <c r="B26" s="350" t="s">
        <v>203</v>
      </c>
      <c r="C26" s="347">
        <v>1326078</v>
      </c>
      <c r="D26" s="347">
        <v>1704807</v>
      </c>
      <c r="E26" s="507">
        <v>1.2856008470089995</v>
      </c>
      <c r="G26" s="29"/>
      <c r="H26" s="4"/>
    </row>
    <row r="27" spans="1:8" ht="19.5" customHeight="1">
      <c r="A27" s="136" t="s">
        <v>13</v>
      </c>
      <c r="B27" s="352" t="s">
        <v>201</v>
      </c>
      <c r="C27" s="347">
        <v>973140</v>
      </c>
      <c r="D27" s="347">
        <v>1112825</v>
      </c>
      <c r="E27" s="507">
        <v>1.143540497770105</v>
      </c>
      <c r="G27" s="29"/>
      <c r="H27" s="4"/>
    </row>
    <row r="28" spans="1:8" ht="19.5" customHeight="1">
      <c r="A28" s="136" t="s">
        <v>14</v>
      </c>
      <c r="B28" s="352" t="s">
        <v>202</v>
      </c>
      <c r="C28" s="347">
        <v>279832</v>
      </c>
      <c r="D28" s="347">
        <v>285743</v>
      </c>
      <c r="E28" s="507">
        <v>1.0211233883187054</v>
      </c>
      <c r="G28" s="29"/>
      <c r="H28" s="4"/>
    </row>
    <row r="29" spans="1:8" ht="19.5" customHeight="1" thickBot="1">
      <c r="A29" s="137" t="s">
        <v>15</v>
      </c>
      <c r="B29" s="240" t="s">
        <v>149</v>
      </c>
      <c r="C29" s="348">
        <v>717590</v>
      </c>
      <c r="D29" s="348">
        <v>776716</v>
      </c>
      <c r="E29" s="507">
        <v>1.0823952396215109</v>
      </c>
      <c r="G29" s="29"/>
      <c r="H29" s="4"/>
    </row>
    <row r="30" spans="1:8" ht="19.5" customHeight="1" thickBot="1">
      <c r="A30" s="28" t="s">
        <v>16</v>
      </c>
      <c r="B30" s="361" t="s">
        <v>2</v>
      </c>
      <c r="C30" s="134">
        <v>20125060</v>
      </c>
      <c r="D30" s="94">
        <v>20890513</v>
      </c>
      <c r="E30" s="226">
        <v>1.038034818281287</v>
      </c>
      <c r="G30" s="29"/>
      <c r="H30" s="4"/>
    </row>
    <row r="31" spans="1:10" ht="19.5" customHeight="1">
      <c r="A31" s="360"/>
      <c r="B31" s="31"/>
      <c r="G31" s="22"/>
      <c r="H31" s="29"/>
      <c r="I31" s="22"/>
      <c r="J31" s="29"/>
    </row>
    <row r="32" spans="2:10" ht="19.5" customHeight="1">
      <c r="B32" s="359"/>
      <c r="G32" s="66"/>
      <c r="H32" s="29"/>
      <c r="I32" s="66"/>
      <c r="J32" s="29"/>
    </row>
    <row r="33" spans="7:10" ht="19.5" customHeight="1">
      <c r="G33" s="4"/>
      <c r="H33" s="4"/>
      <c r="I33" s="22"/>
      <c r="J33" s="29"/>
    </row>
    <row r="34" spans="1:10" ht="19.5" customHeight="1">
      <c r="A34" s="614" t="s">
        <v>254</v>
      </c>
      <c r="B34" s="614"/>
      <c r="C34" s="614"/>
      <c r="D34" s="614"/>
      <c r="G34" s="66"/>
      <c r="H34" s="29"/>
      <c r="I34" s="66"/>
      <c r="J34" s="29"/>
    </row>
    <row r="35" spans="7:10" ht="19.5" customHeight="1" thickBot="1">
      <c r="G35" s="138"/>
      <c r="H35" s="29"/>
      <c r="I35" s="138"/>
      <c r="J35" s="29"/>
    </row>
    <row r="36" spans="1:10" ht="19.5" customHeight="1" thickBot="1">
      <c r="A36" s="275" t="s">
        <v>3</v>
      </c>
      <c r="B36" s="27" t="s">
        <v>290</v>
      </c>
      <c r="C36" s="386">
        <v>2008</v>
      </c>
      <c r="D36" s="386">
        <v>2009</v>
      </c>
      <c r="E36" s="508"/>
      <c r="F36" s="65"/>
      <c r="G36" s="65"/>
      <c r="H36" s="31"/>
      <c r="I36" s="72"/>
      <c r="J36" s="29"/>
    </row>
    <row r="37" spans="1:10" ht="19.5" customHeight="1">
      <c r="A37" s="224" t="s">
        <v>7</v>
      </c>
      <c r="B37" s="536" t="s">
        <v>284</v>
      </c>
      <c r="C37" s="551">
        <v>0.2213186679446593</v>
      </c>
      <c r="D37" s="391">
        <v>0.19383418368651564</v>
      </c>
      <c r="F37" s="65"/>
      <c r="G37" s="4"/>
      <c r="H37" s="4"/>
      <c r="I37" s="230"/>
      <c r="J37" s="230"/>
    </row>
    <row r="38" spans="1:10" ht="19.5" customHeight="1">
      <c r="A38" s="136" t="s">
        <v>8</v>
      </c>
      <c r="B38" s="537" t="s">
        <v>63</v>
      </c>
      <c r="C38" s="383">
        <v>0.13902611893986802</v>
      </c>
      <c r="D38" s="422">
        <v>0.15226440205910388</v>
      </c>
      <c r="F38" s="65"/>
      <c r="G38" s="4"/>
      <c r="H38" s="4"/>
      <c r="I38" s="230"/>
      <c r="J38" s="230"/>
    </row>
    <row r="39" spans="1:10" ht="19.5" customHeight="1">
      <c r="A39" s="136" t="s">
        <v>9</v>
      </c>
      <c r="B39" s="442" t="s">
        <v>208</v>
      </c>
      <c r="C39" s="383">
        <v>0.0449504037894204</v>
      </c>
      <c r="D39" s="422">
        <v>0.05262757892685563</v>
      </c>
      <c r="F39" s="65"/>
      <c r="G39" s="4"/>
      <c r="H39" s="4"/>
      <c r="I39" s="230"/>
      <c r="J39" s="230"/>
    </row>
    <row r="40" spans="1:10" ht="19.5" customHeight="1">
      <c r="A40" s="136" t="s">
        <v>12</v>
      </c>
      <c r="B40" s="537" t="s">
        <v>285</v>
      </c>
      <c r="C40" s="383">
        <v>0.04950553108442797</v>
      </c>
      <c r="D40" s="422">
        <v>0.050939836516991986</v>
      </c>
      <c r="F40" s="65"/>
      <c r="G40" s="4"/>
      <c r="H40" s="4"/>
      <c r="I40" s="230"/>
      <c r="J40" s="230"/>
    </row>
    <row r="41" spans="1:10" ht="19.5" customHeight="1">
      <c r="A41" s="136" t="s">
        <v>13</v>
      </c>
      <c r="B41" s="537" t="s">
        <v>306</v>
      </c>
      <c r="C41" s="383">
        <v>0.06557313461452126</v>
      </c>
      <c r="D41" s="422">
        <v>0.04980545039486851</v>
      </c>
      <c r="F41" s="65"/>
      <c r="G41" s="4"/>
      <c r="H41" s="4"/>
      <c r="I41" s="230"/>
      <c r="J41" s="230"/>
    </row>
    <row r="42" spans="1:10" ht="19.5" customHeight="1">
      <c r="A42" s="136" t="s">
        <v>14</v>
      </c>
      <c r="B42" s="442" t="s">
        <v>79</v>
      </c>
      <c r="C42" s="383">
        <v>0.030536945697183394</v>
      </c>
      <c r="D42" s="422">
        <v>0.04267971833274376</v>
      </c>
      <c r="F42" s="65"/>
      <c r="G42" s="4"/>
      <c r="H42" s="4"/>
      <c r="I42" s="230"/>
      <c r="J42" s="230"/>
    </row>
    <row r="43" spans="1:10" ht="19.5" customHeight="1">
      <c r="A43" s="136" t="s">
        <v>15</v>
      </c>
      <c r="B43" s="442" t="s">
        <v>66</v>
      </c>
      <c r="C43" s="383">
        <v>0.03414518736653423</v>
      </c>
      <c r="D43" s="422">
        <v>0.03633986399807622</v>
      </c>
      <c r="F43" s="65"/>
      <c r="G43" s="4"/>
      <c r="H43" s="4"/>
      <c r="I43" s="230"/>
      <c r="J43" s="230"/>
    </row>
    <row r="44" spans="1:10" ht="19.5" customHeight="1">
      <c r="A44" s="136" t="s">
        <v>16</v>
      </c>
      <c r="B44" s="537" t="s">
        <v>217</v>
      </c>
      <c r="C44" s="383">
        <v>0.025529829866329887</v>
      </c>
      <c r="D44" s="422">
        <v>0.0362641340841212</v>
      </c>
      <c r="F44" s="65"/>
      <c r="G44" s="4"/>
      <c r="H44" s="4"/>
      <c r="I44" s="230"/>
      <c r="J44" s="230"/>
    </row>
    <row r="45" spans="1:10" ht="19.5" customHeight="1">
      <c r="A45" s="136" t="s">
        <v>17</v>
      </c>
      <c r="B45" s="537" t="s">
        <v>327</v>
      </c>
      <c r="C45" s="383">
        <v>0.06756820871746667</v>
      </c>
      <c r="D45" s="422">
        <v>0.03256005207595681</v>
      </c>
      <c r="F45" s="65"/>
      <c r="G45" s="4"/>
      <c r="H45" s="4"/>
      <c r="I45" s="230"/>
      <c r="J45" s="230"/>
    </row>
    <row r="46" spans="1:10" ht="19.5" customHeight="1">
      <c r="A46" s="136" t="s">
        <v>18</v>
      </c>
      <c r="B46" s="442" t="s">
        <v>72</v>
      </c>
      <c r="C46" s="383">
        <v>0.02740199370507564</v>
      </c>
      <c r="D46" s="422">
        <v>0.031300316715020884</v>
      </c>
      <c r="F46" s="65"/>
      <c r="G46" s="4"/>
      <c r="H46" s="4"/>
      <c r="I46" s="230"/>
      <c r="J46" s="230"/>
    </row>
    <row r="47" spans="1:10" ht="19.5" customHeight="1" thickBot="1">
      <c r="A47" s="353" t="s">
        <v>19</v>
      </c>
      <c r="B47" s="134" t="s">
        <v>253</v>
      </c>
      <c r="C47" s="552">
        <v>0.029338309476052794</v>
      </c>
      <c r="D47" s="293">
        <v>0.0305434084395427</v>
      </c>
      <c r="F47" s="65"/>
      <c r="G47" s="4"/>
      <c r="H47" s="4"/>
      <c r="I47" s="230"/>
      <c r="J47" s="230"/>
    </row>
    <row r="48" spans="6:9" ht="19.5" customHeight="1">
      <c r="F48" s="65"/>
      <c r="G48" s="4"/>
      <c r="H48" s="4"/>
      <c r="I48" s="73"/>
    </row>
    <row r="49" spans="6:9" ht="19.5" customHeight="1">
      <c r="F49" s="65"/>
      <c r="G49" s="65"/>
      <c r="H49" s="31"/>
      <c r="I49" s="73"/>
    </row>
    <row r="50" spans="1:9" ht="19.5" customHeight="1">
      <c r="A50" s="613" t="s">
        <v>255</v>
      </c>
      <c r="B50" s="613"/>
      <c r="C50" s="613"/>
      <c r="D50" s="613"/>
      <c r="F50" s="65"/>
      <c r="G50" s="65"/>
      <c r="H50" s="31"/>
      <c r="I50" s="72"/>
    </row>
    <row r="51" spans="6:9" ht="19.5" customHeight="1" thickBot="1">
      <c r="F51" s="65"/>
      <c r="G51" s="65"/>
      <c r="H51" s="31"/>
      <c r="I51" s="73"/>
    </row>
    <row r="52" spans="1:9" ht="19.5" customHeight="1" thickBot="1">
      <c r="A52" s="275" t="s">
        <v>3</v>
      </c>
      <c r="B52" s="28" t="s">
        <v>290</v>
      </c>
      <c r="C52" s="386">
        <v>2008</v>
      </c>
      <c r="D52" s="386">
        <v>2009</v>
      </c>
      <c r="F52" s="65"/>
      <c r="G52" s="65"/>
      <c r="H52" s="31"/>
      <c r="I52" s="73"/>
    </row>
    <row r="53" spans="1:10" ht="19.5" customHeight="1">
      <c r="A53" s="27" t="s">
        <v>7</v>
      </c>
      <c r="B53" s="516" t="s">
        <v>284</v>
      </c>
      <c r="C53" s="509">
        <v>0.33557018051590926</v>
      </c>
      <c r="D53" s="391">
        <v>0.3275706500875379</v>
      </c>
      <c r="F53" s="557"/>
      <c r="G53" s="558"/>
      <c r="H53" s="4"/>
      <c r="I53" s="230"/>
      <c r="J53" s="230"/>
    </row>
    <row r="54" spans="1:10" ht="19.5" customHeight="1">
      <c r="A54" s="17" t="s">
        <v>8</v>
      </c>
      <c r="B54" s="516" t="s">
        <v>208</v>
      </c>
      <c r="C54" s="510">
        <v>0.06815518660924966</v>
      </c>
      <c r="D54" s="422">
        <v>0.08893813213815793</v>
      </c>
      <c r="F54" s="557"/>
      <c r="G54" s="558"/>
      <c r="H54" s="4"/>
      <c r="I54" s="230"/>
      <c r="J54" s="230"/>
    </row>
    <row r="55" spans="1:10" ht="19.5" customHeight="1">
      <c r="A55" s="17" t="s">
        <v>9</v>
      </c>
      <c r="B55" s="516" t="s">
        <v>285</v>
      </c>
      <c r="C55" s="510">
        <v>0.07506181090287162</v>
      </c>
      <c r="D55" s="422">
        <v>0.08608592687763762</v>
      </c>
      <c r="F55" s="557"/>
      <c r="G55" s="558"/>
      <c r="H55" s="4"/>
      <c r="I55" s="230"/>
      <c r="J55" s="230"/>
    </row>
    <row r="56" spans="1:10" ht="19.5" customHeight="1">
      <c r="A56" s="17" t="s">
        <v>12</v>
      </c>
      <c r="B56" s="516" t="s">
        <v>306</v>
      </c>
      <c r="C56" s="510">
        <v>0.0994240062256796</v>
      </c>
      <c r="D56" s="422">
        <v>0.08416886770671637</v>
      </c>
      <c r="F56" s="557"/>
      <c r="G56" s="558"/>
      <c r="H56" s="4"/>
      <c r="I56" s="230"/>
      <c r="J56" s="230"/>
    </row>
    <row r="57" spans="1:10" ht="19.5" customHeight="1">
      <c r="A57" s="17" t="s">
        <v>13</v>
      </c>
      <c r="B57" s="516" t="s">
        <v>217</v>
      </c>
      <c r="C57" s="510">
        <v>0.03870911431170805</v>
      </c>
      <c r="D57" s="422">
        <v>0.06128468029152695</v>
      </c>
      <c r="F57" s="557"/>
      <c r="G57" s="558"/>
      <c r="H57" s="4"/>
      <c r="I57" s="230"/>
      <c r="J57" s="230"/>
    </row>
    <row r="58" spans="1:10" ht="19.5" customHeight="1">
      <c r="A58" s="17" t="s">
        <v>14</v>
      </c>
      <c r="B58" s="516" t="s">
        <v>327</v>
      </c>
      <c r="C58" s="510">
        <v>0.10244899902491066</v>
      </c>
      <c r="D58" s="422">
        <v>0.05502495598327858</v>
      </c>
      <c r="F58" s="557"/>
      <c r="G58" s="558"/>
      <c r="H58" s="4"/>
      <c r="I58" s="230"/>
      <c r="J58" s="230"/>
    </row>
    <row r="59" spans="1:10" ht="19.5" customHeight="1">
      <c r="A59" s="17" t="s">
        <v>15</v>
      </c>
      <c r="B59" s="516" t="s">
        <v>55</v>
      </c>
      <c r="C59" s="510">
        <v>0.04448364838962615</v>
      </c>
      <c r="D59" s="422">
        <v>0.051616923125444636</v>
      </c>
      <c r="F59" s="557"/>
      <c r="G59" s="558"/>
      <c r="H59" s="4"/>
      <c r="I59" s="230"/>
      <c r="J59" s="230"/>
    </row>
    <row r="60" spans="1:10" ht="19.5" customHeight="1">
      <c r="A60" s="17" t="s">
        <v>16</v>
      </c>
      <c r="B60" s="516" t="s">
        <v>301</v>
      </c>
      <c r="C60" s="510">
        <v>0.034280365773398006</v>
      </c>
      <c r="D60" s="422">
        <v>0.04002779525449542</v>
      </c>
      <c r="F60" s="557"/>
      <c r="G60" s="558"/>
      <c r="H60" s="4"/>
      <c r="I60" s="230"/>
      <c r="J60" s="230"/>
    </row>
    <row r="61" spans="1:10" ht="19.5" customHeight="1">
      <c r="A61" s="17" t="s">
        <v>17</v>
      </c>
      <c r="B61" s="516" t="s">
        <v>73</v>
      </c>
      <c r="C61" s="510">
        <v>0.020316397217971603</v>
      </c>
      <c r="D61" s="422">
        <v>0.03994388996905221</v>
      </c>
      <c r="F61" s="557"/>
      <c r="G61" s="558"/>
      <c r="H61" s="4"/>
      <c r="I61" s="230"/>
      <c r="J61" s="230"/>
    </row>
    <row r="62" spans="1:10" ht="19.5" customHeight="1">
      <c r="A62" s="17" t="s">
        <v>18</v>
      </c>
      <c r="B62" s="516" t="s">
        <v>219</v>
      </c>
      <c r="C62" s="510">
        <v>0.02962426320142817</v>
      </c>
      <c r="D62" s="422">
        <v>0.03173196192230141</v>
      </c>
      <c r="F62" s="557"/>
      <c r="G62" s="558"/>
      <c r="H62" s="4"/>
      <c r="I62" s="230"/>
      <c r="J62" s="230"/>
    </row>
    <row r="63" spans="1:10" ht="19.5" customHeight="1" thickBot="1">
      <c r="A63" s="30" t="s">
        <v>19</v>
      </c>
      <c r="B63" s="94" t="s">
        <v>253</v>
      </c>
      <c r="C63" s="211">
        <v>0.15192602782724718</v>
      </c>
      <c r="D63" s="142">
        <v>0.13360621664385086</v>
      </c>
      <c r="F63" s="65"/>
      <c r="G63" s="4"/>
      <c r="H63" s="4"/>
      <c r="I63" s="230"/>
      <c r="J63" s="230"/>
    </row>
    <row r="64" spans="1:9" ht="19.5" customHeight="1">
      <c r="A64" s="137"/>
      <c r="B64" s="292"/>
      <c r="C64" s="20"/>
      <c r="D64" s="20"/>
      <c r="F64" s="65"/>
      <c r="G64" s="4"/>
      <c r="H64" s="4"/>
      <c r="I64" s="31"/>
    </row>
    <row r="65" spans="1:9" ht="19.5" customHeight="1">
      <c r="A65" s="31"/>
      <c r="B65" s="31"/>
      <c r="F65" s="65"/>
      <c r="G65" s="65"/>
      <c r="H65" s="31"/>
      <c r="I65" s="292"/>
    </row>
    <row r="66" spans="1:9" ht="19.5" customHeight="1">
      <c r="A66" s="613" t="s">
        <v>256</v>
      </c>
      <c r="B66" s="613"/>
      <c r="C66" s="613"/>
      <c r="D66" s="613"/>
      <c r="F66" s="65"/>
      <c r="G66" s="65"/>
      <c r="H66" s="31"/>
      <c r="I66" s="73"/>
    </row>
    <row r="67" spans="6:9" ht="19.5" customHeight="1" thickBot="1">
      <c r="F67" s="65"/>
      <c r="G67" s="65"/>
      <c r="H67" s="31"/>
      <c r="I67" s="73"/>
    </row>
    <row r="68" spans="1:9" ht="19.5" customHeight="1" thickBot="1">
      <c r="A68" s="195" t="s">
        <v>3</v>
      </c>
      <c r="B68" s="28" t="s">
        <v>290</v>
      </c>
      <c r="C68" s="386">
        <v>2008</v>
      </c>
      <c r="D68" s="386">
        <v>2009</v>
      </c>
      <c r="E68" s="65"/>
      <c r="F68" s="65"/>
      <c r="G68" s="65"/>
      <c r="H68" s="31"/>
      <c r="I68" s="73"/>
    </row>
    <row r="69" spans="1:10" ht="19.5" customHeight="1">
      <c r="A69" s="27" t="s">
        <v>7</v>
      </c>
      <c r="B69" s="516" t="s">
        <v>63</v>
      </c>
      <c r="C69" s="509">
        <v>0.4549096462474637</v>
      </c>
      <c r="D69" s="391">
        <v>0.382706435704503</v>
      </c>
      <c r="E69" s="65"/>
      <c r="F69" s="557"/>
      <c r="G69" s="558"/>
      <c r="H69" s="4"/>
      <c r="I69" s="230"/>
      <c r="J69" s="230"/>
    </row>
    <row r="70" spans="1:10" ht="19.5" customHeight="1">
      <c r="A70" s="17" t="s">
        <v>8</v>
      </c>
      <c r="B70" s="516" t="s">
        <v>79</v>
      </c>
      <c r="C70" s="510">
        <v>0.09992044135672176</v>
      </c>
      <c r="D70" s="422">
        <v>0.10727263010336632</v>
      </c>
      <c r="E70" s="65"/>
      <c r="F70" s="557"/>
      <c r="G70" s="558"/>
      <c r="H70" s="4"/>
      <c r="I70" s="230"/>
      <c r="J70" s="230"/>
    </row>
    <row r="71" spans="1:10" ht="19.5" customHeight="1">
      <c r="A71" s="17" t="s">
        <v>9</v>
      </c>
      <c r="B71" s="516" t="s">
        <v>66</v>
      </c>
      <c r="C71" s="510">
        <v>0.11172702816139045</v>
      </c>
      <c r="D71" s="422">
        <v>0.09133782838678024</v>
      </c>
      <c r="E71" s="65"/>
      <c r="F71" s="557"/>
      <c r="G71" s="558"/>
      <c r="H71" s="4"/>
      <c r="I71" s="230"/>
      <c r="J71" s="230"/>
    </row>
    <row r="72" spans="1:10" ht="19.5" customHeight="1">
      <c r="A72" s="17" t="s">
        <v>12</v>
      </c>
      <c r="B72" s="516" t="s">
        <v>72</v>
      </c>
      <c r="C72" s="510">
        <v>0.08966251347520368</v>
      </c>
      <c r="D72" s="422">
        <v>0.078671261860523</v>
      </c>
      <c r="E72" s="65"/>
      <c r="F72" s="557"/>
      <c r="G72" s="558"/>
      <c r="H72" s="4"/>
      <c r="I72" s="230"/>
      <c r="J72" s="230"/>
    </row>
    <row r="73" spans="1:10" ht="19.5" customHeight="1">
      <c r="A73" s="17" t="s">
        <v>13</v>
      </c>
      <c r="B73" s="516" t="s">
        <v>307</v>
      </c>
      <c r="C73" s="510">
        <v>0.04741799209971379</v>
      </c>
      <c r="D73" s="422">
        <v>0.04120997253081111</v>
      </c>
      <c r="E73" s="65"/>
      <c r="F73" s="557"/>
      <c r="G73" s="558"/>
      <c r="H73" s="4"/>
      <c r="I73" s="230"/>
      <c r="J73" s="230"/>
    </row>
    <row r="74" spans="1:10" ht="19.5" customHeight="1">
      <c r="A74" s="17" t="s">
        <v>14</v>
      </c>
      <c r="B74" s="516" t="s">
        <v>225</v>
      </c>
      <c r="C74" s="510">
        <v>0.03680506172769798</v>
      </c>
      <c r="D74" s="422">
        <v>0.03784305417376745</v>
      </c>
      <c r="E74" s="65"/>
      <c r="F74" s="557"/>
      <c r="G74" s="558"/>
      <c r="H74" s="4"/>
      <c r="I74" s="230"/>
      <c r="J74" s="230"/>
    </row>
    <row r="75" spans="1:10" ht="19.5" customHeight="1">
      <c r="A75" s="17" t="s">
        <v>15</v>
      </c>
      <c r="B75" s="516" t="s">
        <v>309</v>
      </c>
      <c r="C75" s="510">
        <v>0.03960373019987864</v>
      </c>
      <c r="D75" s="422">
        <v>0.037776741443521056</v>
      </c>
      <c r="E75" s="65"/>
      <c r="F75" s="557"/>
      <c r="G75" s="558"/>
      <c r="H75" s="4"/>
      <c r="I75" s="230"/>
      <c r="J75" s="230"/>
    </row>
    <row r="76" spans="1:10" ht="19.5" customHeight="1">
      <c r="A76" s="17" t="s">
        <v>16</v>
      </c>
      <c r="B76" s="516" t="s">
        <v>76</v>
      </c>
      <c r="C76" s="510">
        <v>0.03322160137842601</v>
      </c>
      <c r="D76" s="422">
        <v>0.03588314459092954</v>
      </c>
      <c r="E76" s="65"/>
      <c r="F76" s="557"/>
      <c r="G76" s="558"/>
      <c r="H76" s="4"/>
      <c r="I76" s="230"/>
      <c r="J76" s="230"/>
    </row>
    <row r="77" spans="1:10" ht="19.5" customHeight="1">
      <c r="A77" s="17" t="s">
        <v>17</v>
      </c>
      <c r="B77" s="516" t="s">
        <v>58</v>
      </c>
      <c r="C77" s="510">
        <v>0.032418652505095305</v>
      </c>
      <c r="D77" s="422">
        <v>0.03551316867669557</v>
      </c>
      <c r="E77" s="65"/>
      <c r="F77" s="557"/>
      <c r="G77" s="558"/>
      <c r="H77" s="4"/>
      <c r="I77" s="230"/>
      <c r="J77" s="230"/>
    </row>
    <row r="78" spans="1:10" ht="19.5" customHeight="1">
      <c r="A78" s="17" t="s">
        <v>18</v>
      </c>
      <c r="B78" s="516" t="s">
        <v>213</v>
      </c>
      <c r="C78" s="510">
        <v>0.019836407678150855</v>
      </c>
      <c r="D78" s="422">
        <v>0.022263934294006676</v>
      </c>
      <c r="E78" s="65"/>
      <c r="F78" s="557"/>
      <c r="G78" s="558"/>
      <c r="H78" s="4"/>
      <c r="I78" s="230"/>
      <c r="J78" s="230"/>
    </row>
    <row r="79" spans="1:10" ht="19.5" customHeight="1" thickBot="1">
      <c r="A79" s="30" t="s">
        <v>19</v>
      </c>
      <c r="B79" s="268" t="s">
        <v>253</v>
      </c>
      <c r="C79" s="211">
        <v>0.0344769251702578</v>
      </c>
      <c r="D79" s="142">
        <v>0.12952182823509595</v>
      </c>
      <c r="E79" s="65"/>
      <c r="F79" s="65"/>
      <c r="G79" s="4"/>
      <c r="H79" s="4"/>
      <c r="I79" s="230"/>
      <c r="J79" s="230"/>
    </row>
    <row r="80" spans="6:10" ht="12.75">
      <c r="F80" s="31"/>
      <c r="G80" s="4"/>
      <c r="H80" s="4"/>
      <c r="I80" s="230"/>
      <c r="J80" s="230"/>
    </row>
    <row r="81" spans="2:9" ht="12.75">
      <c r="B81" s="359"/>
      <c r="C81" s="29"/>
      <c r="D81" s="29"/>
      <c r="F81" s="31"/>
      <c r="G81" s="4"/>
      <c r="H81" s="4"/>
      <c r="I81" s="31"/>
    </row>
  </sheetData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B1">
      <selection activeCell="M29" sqref="M29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3" width="15.28125" style="0" customWidth="1"/>
    <col min="4" max="4" width="13.421875" style="0" customWidth="1"/>
    <col min="5" max="5" width="14.140625" style="0" customWidth="1"/>
    <col min="6" max="6" width="12.57421875" style="0" customWidth="1"/>
    <col min="7" max="7" width="11.8515625" style="0" customWidth="1"/>
    <col min="8" max="8" width="11.7109375" style="0" customWidth="1"/>
    <col min="9" max="9" width="13.00390625" style="0" customWidth="1"/>
    <col min="10" max="10" width="13.57421875" style="0" customWidth="1"/>
    <col min="11" max="11" width="13.28125" style="0" customWidth="1"/>
    <col min="12" max="12" width="13.421875" style="0" customWidth="1"/>
    <col min="14" max="14" width="10.421875" style="0" customWidth="1"/>
    <col min="15" max="15" width="11.421875" style="0" customWidth="1"/>
    <col min="16" max="16" width="11.140625" style="0" customWidth="1"/>
  </cols>
  <sheetData>
    <row r="1" spans="1:8" ht="15.75">
      <c r="A1" s="290"/>
      <c r="B1" s="242" t="s">
        <v>229</v>
      </c>
      <c r="C1" s="243"/>
      <c r="D1" s="243"/>
      <c r="E1" s="243"/>
      <c r="F1" s="243"/>
      <c r="G1" s="243"/>
      <c r="H1" s="243"/>
    </row>
    <row r="2" spans="2:8" ht="15.75">
      <c r="B2" s="244" t="s">
        <v>331</v>
      </c>
      <c r="C2" s="74"/>
      <c r="D2" s="74"/>
      <c r="E2" s="74"/>
      <c r="F2" s="74"/>
      <c r="G2" s="74"/>
      <c r="H2" s="74"/>
    </row>
    <row r="3" spans="1:11" ht="12.7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31"/>
    </row>
    <row r="4" spans="1:12" ht="12.75">
      <c r="A4" s="31"/>
      <c r="B4" s="31" t="s">
        <v>230</v>
      </c>
      <c r="C4" s="245">
        <v>2000</v>
      </c>
      <c r="D4" s="245">
        <v>2001</v>
      </c>
      <c r="E4" s="245">
        <v>2002</v>
      </c>
      <c r="F4" s="245">
        <v>2003</v>
      </c>
      <c r="G4" s="289">
        <v>2004</v>
      </c>
      <c r="H4" s="289">
        <v>2005</v>
      </c>
      <c r="I4" s="513">
        <v>2006</v>
      </c>
      <c r="J4" s="289">
        <v>2007</v>
      </c>
      <c r="K4" s="513">
        <v>2008</v>
      </c>
      <c r="L4" s="513">
        <v>2009</v>
      </c>
    </row>
    <row r="5" spans="1:11" ht="12.75">
      <c r="A5" s="31"/>
      <c r="B5" s="31"/>
      <c r="C5" s="31"/>
      <c r="D5" s="31"/>
      <c r="E5" s="31"/>
      <c r="F5" s="31"/>
      <c r="I5" s="31"/>
      <c r="K5" s="31"/>
    </row>
    <row r="6" spans="1:11" ht="12.75">
      <c r="A6" s="31"/>
      <c r="B6" s="109" t="s">
        <v>231</v>
      </c>
      <c r="C6" s="31"/>
      <c r="D6" s="31"/>
      <c r="E6" s="31"/>
      <c r="F6" s="31"/>
      <c r="I6" s="31"/>
      <c r="K6" s="31"/>
    </row>
    <row r="7" spans="1:12" ht="12.75">
      <c r="A7" s="31"/>
      <c r="B7" s="246" t="s">
        <v>0</v>
      </c>
      <c r="C7" s="31">
        <v>35</v>
      </c>
      <c r="D7" s="247">
        <v>36</v>
      </c>
      <c r="E7" s="31">
        <v>37</v>
      </c>
      <c r="F7" s="31">
        <v>36</v>
      </c>
      <c r="G7" s="247">
        <v>33</v>
      </c>
      <c r="H7" s="247">
        <v>32</v>
      </c>
      <c r="I7" s="247">
        <v>31</v>
      </c>
      <c r="J7" s="247">
        <v>32</v>
      </c>
      <c r="K7" s="247">
        <v>30</v>
      </c>
      <c r="L7" s="247">
        <v>30</v>
      </c>
    </row>
    <row r="8" spans="1:12" ht="12.75">
      <c r="A8" s="31"/>
      <c r="B8" s="246" t="s">
        <v>1</v>
      </c>
      <c r="C8" s="31">
        <v>33</v>
      </c>
      <c r="D8" s="247">
        <v>35</v>
      </c>
      <c r="E8" s="31">
        <v>36</v>
      </c>
      <c r="F8" s="31">
        <v>41</v>
      </c>
      <c r="G8" s="247">
        <v>38</v>
      </c>
      <c r="H8" s="247">
        <v>37</v>
      </c>
      <c r="I8" s="247">
        <v>34</v>
      </c>
      <c r="J8" s="247">
        <v>35</v>
      </c>
      <c r="K8" s="247">
        <v>36</v>
      </c>
      <c r="L8" s="247">
        <v>35</v>
      </c>
    </row>
    <row r="9" spans="1:12" ht="12.75">
      <c r="A9" s="263"/>
      <c r="B9" s="263" t="s">
        <v>2</v>
      </c>
      <c r="C9" s="263">
        <v>68</v>
      </c>
      <c r="D9" s="263">
        <v>71</v>
      </c>
      <c r="E9" s="263">
        <v>73</v>
      </c>
      <c r="F9" s="263">
        <v>77</v>
      </c>
      <c r="G9" s="263">
        <v>71</v>
      </c>
      <c r="H9" s="263">
        <v>69</v>
      </c>
      <c r="I9" s="263">
        <v>65</v>
      </c>
      <c r="J9" s="263">
        <v>67</v>
      </c>
      <c r="K9" s="263">
        <v>66</v>
      </c>
      <c r="L9" s="263">
        <v>65</v>
      </c>
    </row>
    <row r="10" spans="1:9" ht="12.75">
      <c r="A10" s="356"/>
      <c r="B10" s="356"/>
      <c r="C10" s="356"/>
      <c r="D10" s="356"/>
      <c r="E10" s="356"/>
      <c r="F10" s="356"/>
      <c r="G10" s="356"/>
      <c r="H10" s="355"/>
      <c r="I10" s="356"/>
    </row>
    <row r="11" spans="1:9" ht="12.75">
      <c r="A11" s="31"/>
      <c r="B11" s="109" t="s">
        <v>295</v>
      </c>
      <c r="C11" s="31"/>
      <c r="D11" s="31"/>
      <c r="E11" s="31"/>
      <c r="F11" s="31"/>
      <c r="G11" s="31"/>
      <c r="H11" s="260"/>
      <c r="I11" s="31"/>
    </row>
    <row r="12" spans="1:12" ht="12.75">
      <c r="A12" s="31"/>
      <c r="B12" s="246" t="s">
        <v>0</v>
      </c>
      <c r="C12" s="15">
        <v>1772112.3362999596</v>
      </c>
      <c r="D12" s="15">
        <v>2083142.6679699353</v>
      </c>
      <c r="E12" s="15">
        <v>2257795.5242321426</v>
      </c>
      <c r="F12" s="15">
        <v>2341336.1913194447</v>
      </c>
      <c r="G12" s="15">
        <v>2339608.3544915174</v>
      </c>
      <c r="H12" s="15">
        <v>2444927.618745</v>
      </c>
      <c r="I12" s="15">
        <v>2479575.1660852493</v>
      </c>
      <c r="J12" s="15">
        <v>2496909.3335100003</v>
      </c>
      <c r="K12" s="15">
        <v>2592090.2249999996</v>
      </c>
      <c r="L12" s="4">
        <v>2598771</v>
      </c>
    </row>
    <row r="13" spans="1:12" ht="12.75">
      <c r="A13" s="31"/>
      <c r="B13" s="246" t="s">
        <v>1</v>
      </c>
      <c r="C13" s="15">
        <v>1810896.060912625</v>
      </c>
      <c r="D13" s="15">
        <v>2040983.1850651437</v>
      </c>
      <c r="E13" s="15">
        <v>2142922.230406428</v>
      </c>
      <c r="F13" s="15">
        <v>2306702.974751984</v>
      </c>
      <c r="G13" s="15">
        <v>2308593.4488936607</v>
      </c>
      <c r="H13" s="15">
        <v>2784195.6771375</v>
      </c>
      <c r="I13" s="15">
        <v>2810362.3520917497</v>
      </c>
      <c r="J13" s="15">
        <v>2876333.4135</v>
      </c>
      <c r="K13" s="15">
        <v>2822605.425</v>
      </c>
      <c r="L13" s="4">
        <v>2679991</v>
      </c>
    </row>
    <row r="14" spans="1:12" ht="12.75">
      <c r="A14" s="263"/>
      <c r="B14" s="263" t="s">
        <v>2</v>
      </c>
      <c r="C14" s="271">
        <v>3583008.3972125845</v>
      </c>
      <c r="D14" s="271">
        <v>4124125.8530350793</v>
      </c>
      <c r="E14" s="271">
        <v>4400717.754638571</v>
      </c>
      <c r="F14" s="271">
        <v>4648039.166071428</v>
      </c>
      <c r="G14" s="271">
        <v>4648201.803385178</v>
      </c>
      <c r="H14" s="271">
        <v>5229123.295882501</v>
      </c>
      <c r="I14" s="271">
        <v>5289937.518176999</v>
      </c>
      <c r="J14" s="271">
        <v>5373242.74701</v>
      </c>
      <c r="K14" s="271">
        <v>5414695.649999999</v>
      </c>
      <c r="L14" s="271">
        <v>5278762</v>
      </c>
    </row>
    <row r="15" spans="1:11" ht="12.75">
      <c r="A15" s="31"/>
      <c r="B15" s="31"/>
      <c r="C15" s="15"/>
      <c r="D15" s="15"/>
      <c r="E15" s="15"/>
      <c r="F15" s="15"/>
      <c r="H15" s="248"/>
      <c r="I15" s="356"/>
      <c r="J15" s="356"/>
      <c r="K15" s="356"/>
    </row>
    <row r="16" spans="1:11" ht="12.75">
      <c r="A16" s="31"/>
      <c r="B16" s="250" t="s">
        <v>232</v>
      </c>
      <c r="C16" s="251"/>
      <c r="D16" s="251"/>
      <c r="E16" s="251"/>
      <c r="F16" s="251"/>
      <c r="H16" s="248"/>
      <c r="I16" s="31"/>
      <c r="J16" s="31"/>
      <c r="K16" s="31"/>
    </row>
    <row r="17" spans="1:12" ht="12.75">
      <c r="A17" s="263"/>
      <c r="B17" s="272"/>
      <c r="C17" s="273">
        <v>0.5907</v>
      </c>
      <c r="D17" s="274">
        <v>0.6779000000000001</v>
      </c>
      <c r="E17" s="274">
        <v>0.719</v>
      </c>
      <c r="F17" s="274">
        <v>0.719</v>
      </c>
      <c r="G17" s="273">
        <v>0.721</v>
      </c>
      <c r="H17" s="273">
        <v>0.727</v>
      </c>
      <c r="I17" s="273">
        <v>0.751</v>
      </c>
      <c r="J17" s="273">
        <v>0.779</v>
      </c>
      <c r="K17" s="273">
        <v>0.786</v>
      </c>
      <c r="L17" s="273">
        <v>0.822</v>
      </c>
    </row>
    <row r="18" spans="1:11" ht="12.75">
      <c r="A18" s="31"/>
      <c r="B18" s="356"/>
      <c r="C18" s="357"/>
      <c r="D18" s="357"/>
      <c r="E18" s="357"/>
      <c r="F18" s="357"/>
      <c r="G18" s="356"/>
      <c r="H18" s="355"/>
      <c r="I18" s="356"/>
      <c r="J18" s="356"/>
      <c r="K18" s="356"/>
    </row>
    <row r="19" spans="1:11" ht="12.75">
      <c r="A19" s="31"/>
      <c r="B19" s="109" t="s">
        <v>296</v>
      </c>
      <c r="C19" s="31"/>
      <c r="D19" s="31"/>
      <c r="E19" s="31"/>
      <c r="F19" s="31"/>
      <c r="G19" s="31"/>
      <c r="H19" s="260"/>
      <c r="I19" s="31"/>
      <c r="J19" s="31"/>
      <c r="K19" s="31"/>
    </row>
    <row r="20" spans="1:12" ht="12.75">
      <c r="A20" s="31"/>
      <c r="B20" s="246" t="s">
        <v>0</v>
      </c>
      <c r="C20" s="15">
        <v>9501377.549896382</v>
      </c>
      <c r="D20" s="15">
        <v>10005795.140191475</v>
      </c>
      <c r="E20" s="15">
        <v>10508020.979317497</v>
      </c>
      <c r="F20" s="15">
        <v>11832975.749950398</v>
      </c>
      <c r="G20" s="15">
        <v>13973157.396267854</v>
      </c>
      <c r="H20" s="15">
        <v>16953079.292511746</v>
      </c>
      <c r="I20" s="15">
        <v>23323765.375142995</v>
      </c>
      <c r="J20" s="15">
        <v>27514655.68572</v>
      </c>
      <c r="K20" s="15">
        <v>40350259.529999994</v>
      </c>
      <c r="L20" s="4">
        <v>30278170.51787</v>
      </c>
    </row>
    <row r="21" spans="1:12" ht="12.75">
      <c r="A21" s="31"/>
      <c r="B21" s="246" t="s">
        <v>1</v>
      </c>
      <c r="C21" s="15">
        <v>14253025.635156548</v>
      </c>
      <c r="D21" s="15">
        <v>14180115.587749148</v>
      </c>
      <c r="E21" s="15">
        <v>14055799.649363212</v>
      </c>
      <c r="F21" s="15">
        <v>14484796.61924603</v>
      </c>
      <c r="G21" s="15">
        <v>16350836.907962052</v>
      </c>
      <c r="H21" s="15">
        <v>17343607.326583497</v>
      </c>
      <c r="I21" s="15">
        <v>18195855.4102905</v>
      </c>
      <c r="J21" s="15">
        <v>19739691.049565155</v>
      </c>
      <c r="K21" s="15">
        <v>21070614.869999997</v>
      </c>
      <c r="L21" s="4">
        <v>20890513</v>
      </c>
    </row>
    <row r="22" spans="1:12" ht="12.75">
      <c r="A22" s="263"/>
      <c r="B22" s="263" t="s">
        <v>2</v>
      </c>
      <c r="C22" s="271">
        <v>23754403.18505293</v>
      </c>
      <c r="D22" s="271">
        <v>24185910.727940623</v>
      </c>
      <c r="E22" s="271">
        <v>24563820.62868071</v>
      </c>
      <c r="F22" s="271">
        <v>26317772.36919643</v>
      </c>
      <c r="G22" s="271">
        <v>30323994.304229908</v>
      </c>
      <c r="H22" s="271">
        <v>34296686.61909524</v>
      </c>
      <c r="I22" s="271">
        <v>41519620.78543349</v>
      </c>
      <c r="J22" s="271">
        <v>47254346.735285155</v>
      </c>
      <c r="K22" s="271">
        <v>61420874.39999999</v>
      </c>
      <c r="L22" s="271">
        <v>51168683.51787</v>
      </c>
    </row>
    <row r="23" spans="1:6" ht="12.75">
      <c r="A23" s="31"/>
      <c r="B23" s="31"/>
      <c r="C23" s="15"/>
      <c r="D23" s="15"/>
      <c r="E23" s="15"/>
      <c r="F23" s="15"/>
    </row>
    <row r="24" spans="1:11" ht="12.75">
      <c r="A24" s="31"/>
      <c r="B24" s="109" t="s">
        <v>297</v>
      </c>
      <c r="C24" s="31"/>
      <c r="D24" s="252"/>
      <c r="E24" s="31"/>
      <c r="F24" s="31"/>
      <c r="G24" s="31"/>
      <c r="H24" s="31"/>
      <c r="I24" s="31"/>
      <c r="J24" s="31"/>
      <c r="K24" s="31"/>
    </row>
    <row r="25" spans="1:12" ht="12.75">
      <c r="A25" s="31"/>
      <c r="B25" s="246" t="s">
        <v>0</v>
      </c>
      <c r="C25" s="15">
        <v>2944964.0977173275</v>
      </c>
      <c r="D25" s="15">
        <v>3653324.0695961863</v>
      </c>
      <c r="E25" s="15">
        <v>4567007.684954641</v>
      </c>
      <c r="F25" s="15">
        <v>5458708.188392857</v>
      </c>
      <c r="G25" s="15">
        <v>6743362.876622766</v>
      </c>
      <c r="H25" s="15">
        <v>8344836.849413249</v>
      </c>
      <c r="I25" s="15">
        <v>9354048.503597997</v>
      </c>
      <c r="J25" s="15">
        <v>11250416.77857</v>
      </c>
      <c r="K25" s="15">
        <v>20068937.729999997</v>
      </c>
      <c r="L25" s="4">
        <v>27716045</v>
      </c>
    </row>
    <row r="26" spans="1:12" ht="12.75">
      <c r="A26" s="31"/>
      <c r="B26" s="246" t="s">
        <v>1</v>
      </c>
      <c r="C26" s="15">
        <v>8675210.161222538</v>
      </c>
      <c r="D26" s="15">
        <v>8453861.308480471</v>
      </c>
      <c r="E26" s="15">
        <v>8267019.343593569</v>
      </c>
      <c r="F26" s="15">
        <v>8115293.959325396</v>
      </c>
      <c r="G26" s="15">
        <v>8970214.560633928</v>
      </c>
      <c r="H26" s="15">
        <v>9201781.912625998</v>
      </c>
      <c r="I26" s="15">
        <v>9293794.73520075</v>
      </c>
      <c r="J26" s="15">
        <v>9963623.04255</v>
      </c>
      <c r="K26" s="15">
        <v>10287341.1</v>
      </c>
      <c r="L26" s="4">
        <v>12364968</v>
      </c>
    </row>
    <row r="27" spans="1:12" ht="12.75">
      <c r="A27" s="263"/>
      <c r="B27" s="263" t="s">
        <v>2</v>
      </c>
      <c r="C27" s="15">
        <v>11620174.258939866</v>
      </c>
      <c r="D27" s="15">
        <v>12107185.378076658</v>
      </c>
      <c r="E27" s="15">
        <v>12834027.02854821</v>
      </c>
      <c r="F27" s="15">
        <v>13574002.147718254</v>
      </c>
      <c r="G27" s="15">
        <v>15713577.437256694</v>
      </c>
      <c r="H27" s="15">
        <v>17546618.762039248</v>
      </c>
      <c r="I27" s="15">
        <v>18647843.238798745</v>
      </c>
      <c r="J27" s="15">
        <v>21214039.82112</v>
      </c>
      <c r="K27" s="15">
        <v>30356278.83</v>
      </c>
      <c r="L27" s="271">
        <v>40081013</v>
      </c>
    </row>
    <row r="28" spans="1:11" ht="12.75">
      <c r="A28" s="31"/>
      <c r="B28" s="31"/>
      <c r="C28" s="357"/>
      <c r="D28" s="357"/>
      <c r="E28" s="357"/>
      <c r="F28" s="357"/>
      <c r="G28" s="356"/>
      <c r="H28" s="356"/>
      <c r="I28" s="356"/>
      <c r="J28" s="356"/>
      <c r="K28" s="356"/>
    </row>
    <row r="29" spans="1:11" ht="12.75">
      <c r="A29" s="31"/>
      <c r="B29" s="109" t="s">
        <v>293</v>
      </c>
      <c r="C29" s="15"/>
      <c r="D29" s="15"/>
      <c r="E29" s="15"/>
      <c r="F29" s="15"/>
      <c r="G29" s="15"/>
      <c r="H29" s="15"/>
      <c r="I29" s="15"/>
      <c r="J29" s="15"/>
      <c r="K29" s="31"/>
    </row>
    <row r="30" spans="1:12" ht="12.75">
      <c r="A30" s="31"/>
      <c r="B30" s="246" t="s">
        <v>0</v>
      </c>
      <c r="C30" s="15">
        <v>249.94724595474474</v>
      </c>
      <c r="D30" s="15">
        <v>254.39461749435313</v>
      </c>
      <c r="E30" s="15">
        <v>269.95875553719316</v>
      </c>
      <c r="F30" s="15">
        <v>304.3272949976939</v>
      </c>
      <c r="G30" s="15">
        <v>359.36972092595073</v>
      </c>
      <c r="H30" s="15">
        <v>432.50523407802604</v>
      </c>
      <c r="I30" s="15">
        <v>615.8923214659707</v>
      </c>
      <c r="J30" s="15">
        <v>726.7675493759413</v>
      </c>
      <c r="K30" s="15">
        <v>1023.0493778558425</v>
      </c>
      <c r="L30" s="15">
        <v>793.5905908088532</v>
      </c>
    </row>
    <row r="31" spans="1:12" ht="12.75">
      <c r="A31" s="31"/>
      <c r="B31" s="246" t="s">
        <v>1</v>
      </c>
      <c r="C31" s="15">
        <v>374.94610495386587</v>
      </c>
      <c r="D31" s="15">
        <v>360.52557847013105</v>
      </c>
      <c r="E31" s="15">
        <v>361.1037881339159</v>
      </c>
      <c r="F31" s="15">
        <v>372.5283535500667</v>
      </c>
      <c r="G31" s="15">
        <v>420.5202539326939</v>
      </c>
      <c r="H31" s="15">
        <v>442.4683455503377</v>
      </c>
      <c r="I31" s="15">
        <v>480.48363758822325</v>
      </c>
      <c r="J31" s="15">
        <v>521.4009236894167</v>
      </c>
      <c r="K31" s="15">
        <v>534.2290157456532</v>
      </c>
      <c r="L31" s="15">
        <v>547.5401674016429</v>
      </c>
    </row>
    <row r="32" spans="1:12" ht="12.75">
      <c r="A32" s="263"/>
      <c r="B32" s="263" t="s">
        <v>2</v>
      </c>
      <c r="C32" s="15">
        <v>624.8933509086106</v>
      </c>
      <c r="D32" s="15">
        <v>614.9201959644843</v>
      </c>
      <c r="E32" s="15">
        <v>631.0625436711092</v>
      </c>
      <c r="F32" s="15">
        <v>676.8556485477607</v>
      </c>
      <c r="G32" s="15">
        <v>779.8899748586446</v>
      </c>
      <c r="H32" s="15">
        <v>874.9735796283636</v>
      </c>
      <c r="I32" s="15">
        <v>1096.375959054194</v>
      </c>
      <c r="J32" s="15">
        <v>1248.1684730653578</v>
      </c>
      <c r="K32" s="15">
        <v>1557.2783936014957</v>
      </c>
      <c r="L32" s="271">
        <v>1341.130758210496</v>
      </c>
    </row>
    <row r="33" spans="1:11" ht="12.75">
      <c r="A33" s="31"/>
      <c r="B33" s="246"/>
      <c r="C33" s="357"/>
      <c r="D33" s="357"/>
      <c r="E33" s="357"/>
      <c r="F33" s="357"/>
      <c r="G33" s="356"/>
      <c r="H33" s="356"/>
      <c r="I33" s="356"/>
      <c r="J33" s="356"/>
      <c r="K33" s="356"/>
    </row>
    <row r="34" spans="1:11" ht="12.75">
      <c r="A34" s="31"/>
      <c r="B34" s="109" t="s">
        <v>294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1:12" ht="12.75">
      <c r="A35" s="31"/>
      <c r="B35" s="246" t="s">
        <v>233</v>
      </c>
      <c r="C35" s="15">
        <v>21683421.51155914</v>
      </c>
      <c r="D35" s="15">
        <v>27038291.06787151</v>
      </c>
      <c r="E35" s="15">
        <v>33119162.099069282</v>
      </c>
      <c r="F35" s="15">
        <v>40881997.07496651</v>
      </c>
      <c r="G35" s="15">
        <v>48428996.77059598</v>
      </c>
      <c r="H35" s="15">
        <v>57143993.22308025</v>
      </c>
      <c r="I35" s="15">
        <v>71909798.92913699</v>
      </c>
      <c r="J35" s="15">
        <v>82442058.11298</v>
      </c>
      <c r="K35" s="15">
        <v>83682495.85499999</v>
      </c>
      <c r="L35" s="4">
        <v>83652699</v>
      </c>
    </row>
    <row r="36" spans="1:12" ht="12.75">
      <c r="A36" s="31"/>
      <c r="B36" s="246" t="s">
        <v>234</v>
      </c>
      <c r="C36" s="15">
        <v>19460392.28861871</v>
      </c>
      <c r="D36" s="15">
        <v>23715771.33334273</v>
      </c>
      <c r="E36" s="15">
        <v>28645778.990511067</v>
      </c>
      <c r="F36" s="15">
        <v>28726952.48985491</v>
      </c>
      <c r="G36" s="15">
        <v>33615017.05950893</v>
      </c>
      <c r="H36" s="15">
        <v>36377470.6487775</v>
      </c>
      <c r="I36" s="15">
        <v>40802548.21241175</v>
      </c>
      <c r="J36" s="15">
        <v>43632492.290369995</v>
      </c>
      <c r="K36" s="15">
        <v>56414418.974999994</v>
      </c>
      <c r="L36" s="4">
        <v>51993191</v>
      </c>
    </row>
    <row r="37" spans="1:12" ht="12.75">
      <c r="A37" s="31"/>
      <c r="B37" s="246" t="s">
        <v>235</v>
      </c>
      <c r="C37" s="15">
        <v>2223029.2229404286</v>
      </c>
      <c r="D37" s="15">
        <v>3322519.73452878</v>
      </c>
      <c r="E37" s="15">
        <v>4473383.108558213</v>
      </c>
      <c r="F37" s="15">
        <v>12155044.585111605</v>
      </c>
      <c r="G37" s="15">
        <v>14813979.711087052</v>
      </c>
      <c r="H37" s="15">
        <v>20766522.574302748</v>
      </c>
      <c r="I37" s="15">
        <v>31107250.71672525</v>
      </c>
      <c r="J37" s="15">
        <v>38809565.82261</v>
      </c>
      <c r="K37" s="15">
        <v>27268076.88</v>
      </c>
      <c r="L37" s="4">
        <v>31659508</v>
      </c>
    </row>
    <row r="38" spans="1:12" ht="12.75">
      <c r="A38" s="31"/>
      <c r="B38" s="246" t="s">
        <v>1</v>
      </c>
      <c r="C38" s="15">
        <v>15657104.811770251</v>
      </c>
      <c r="D38" s="15">
        <v>17940181.511963546</v>
      </c>
      <c r="E38" s="15">
        <v>20306008.39889107</v>
      </c>
      <c r="F38" s="15">
        <v>25997725.941808034</v>
      </c>
      <c r="G38" s="15">
        <v>29208967.88916964</v>
      </c>
      <c r="H38" s="15">
        <v>33855726.57772499</v>
      </c>
      <c r="I38" s="15">
        <v>38768331.60063</v>
      </c>
      <c r="J38" s="15">
        <v>43973531.46612</v>
      </c>
      <c r="K38" s="15">
        <v>46178554.635</v>
      </c>
      <c r="L38" s="4">
        <v>42784235</v>
      </c>
    </row>
    <row r="39" spans="1:12" ht="12.75">
      <c r="A39" s="263"/>
      <c r="B39" s="263" t="s">
        <v>2</v>
      </c>
      <c r="C39" s="271">
        <v>37340526.32332939</v>
      </c>
      <c r="D39" s="271">
        <v>44978472.57983506</v>
      </c>
      <c r="E39" s="271">
        <v>53425170.49796035</v>
      </c>
      <c r="F39" s="271">
        <v>66879723.01677455</v>
      </c>
      <c r="G39" s="271">
        <v>77637964.65976563</v>
      </c>
      <c r="H39" s="271">
        <v>90999719.80080524</v>
      </c>
      <c r="I39" s="271">
        <v>110678130.52976699</v>
      </c>
      <c r="J39" s="271">
        <v>126415589.57909998</v>
      </c>
      <c r="K39" s="271">
        <v>129861050.48999998</v>
      </c>
      <c r="L39" s="271">
        <v>126436934</v>
      </c>
    </row>
    <row r="41" spans="2:9" ht="12.75">
      <c r="B41" s="255" t="s">
        <v>338</v>
      </c>
      <c r="C41" s="256"/>
      <c r="D41" s="256"/>
      <c r="E41" s="256"/>
      <c r="F41" s="256"/>
      <c r="G41" s="256"/>
      <c r="H41" s="256"/>
      <c r="I41" s="249"/>
    </row>
    <row r="42" spans="2:10" ht="12.75">
      <c r="B42" t="s">
        <v>337</v>
      </c>
      <c r="C42" s="259"/>
      <c r="D42" s="259"/>
      <c r="E42" s="259"/>
      <c r="F42" s="259"/>
      <c r="G42" s="259"/>
      <c r="I42" s="15"/>
      <c r="J42" s="15"/>
    </row>
    <row r="43" ht="12.75">
      <c r="B43" t="s">
        <v>339</v>
      </c>
    </row>
    <row r="50" spans="6:8" ht="12.75">
      <c r="F50" s="4"/>
      <c r="G50" s="589"/>
      <c r="H50" s="31"/>
    </row>
    <row r="51" spans="6:8" ht="12.75">
      <c r="F51" s="4"/>
      <c r="G51" s="589"/>
      <c r="H51" s="31"/>
    </row>
    <row r="52" spans="6:7" ht="12.75">
      <c r="F52" s="4"/>
      <c r="G52" s="4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N29" sqref="N29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9.28125" style="0" customWidth="1"/>
    <col min="4" max="4" width="9.57421875" style="0" customWidth="1"/>
    <col min="5" max="5" width="9.00390625" style="0" customWidth="1"/>
    <col min="6" max="8" width="10.7109375" style="0" customWidth="1"/>
  </cols>
  <sheetData>
    <row r="1" spans="2:10" ht="31.5" customHeight="1">
      <c r="B1" s="616" t="s">
        <v>236</v>
      </c>
      <c r="C1" s="616"/>
      <c r="D1" s="616"/>
      <c r="E1" s="616"/>
      <c r="F1" s="616"/>
      <c r="G1" s="616"/>
      <c r="H1" s="616"/>
      <c r="I1" s="616"/>
      <c r="J1" s="616"/>
    </row>
    <row r="2" spans="2:10" ht="15.75">
      <c r="B2" s="612" t="s">
        <v>331</v>
      </c>
      <c r="C2" s="612"/>
      <c r="D2" s="612"/>
      <c r="E2" s="612"/>
      <c r="F2" s="612"/>
      <c r="G2" s="612"/>
      <c r="H2" s="612"/>
      <c r="I2" s="612"/>
      <c r="J2" s="612"/>
    </row>
    <row r="3" ht="24" customHeight="1" thickBot="1">
      <c r="L3" s="31"/>
    </row>
    <row r="4" spans="1:12" ht="12.75">
      <c r="A4" s="195"/>
      <c r="B4" s="195" t="s">
        <v>230</v>
      </c>
      <c r="C4" s="265">
        <v>2000</v>
      </c>
      <c r="D4" s="265">
        <v>2001</v>
      </c>
      <c r="E4" s="265">
        <v>2002</v>
      </c>
      <c r="F4" s="266">
        <v>2003</v>
      </c>
      <c r="G4" s="354">
        <v>2004</v>
      </c>
      <c r="H4" s="266">
        <v>2005</v>
      </c>
      <c r="I4" s="531">
        <v>2006</v>
      </c>
      <c r="J4" s="531">
        <v>2007</v>
      </c>
      <c r="K4" s="531">
        <v>2008</v>
      </c>
      <c r="L4" s="564">
        <v>2009</v>
      </c>
    </row>
    <row r="5" spans="1:12" ht="12.75">
      <c r="A5" s="239"/>
      <c r="B5" s="239"/>
      <c r="C5" s="253"/>
      <c r="D5" s="253"/>
      <c r="E5" s="253"/>
      <c r="F5" s="253"/>
      <c r="G5" s="253"/>
      <c r="H5" s="253"/>
      <c r="I5" s="31"/>
      <c r="J5" s="31"/>
      <c r="K5" s="31"/>
      <c r="L5" s="267"/>
    </row>
    <row r="6" spans="1:12" ht="12.75">
      <c r="A6" s="239"/>
      <c r="B6" s="294" t="s">
        <v>237</v>
      </c>
      <c r="C6" s="31"/>
      <c r="D6" s="31"/>
      <c r="E6" s="31"/>
      <c r="F6" s="31"/>
      <c r="G6" s="31"/>
      <c r="H6" s="31"/>
      <c r="I6" s="31"/>
      <c r="J6" s="31"/>
      <c r="K6" s="31"/>
      <c r="L6" s="267"/>
    </row>
    <row r="7" spans="1:12" ht="12.75">
      <c r="A7" s="239"/>
      <c r="B7" s="239" t="s">
        <v>238</v>
      </c>
      <c r="C7" s="261">
        <v>52.3</v>
      </c>
      <c r="D7" s="260">
        <v>49.7</v>
      </c>
      <c r="E7" s="262">
        <v>47.34014008425899</v>
      </c>
      <c r="F7" s="260">
        <v>48</v>
      </c>
      <c r="G7" s="31">
        <v>48.3</v>
      </c>
      <c r="H7" s="260">
        <v>45</v>
      </c>
      <c r="I7" s="31">
        <v>38.4</v>
      </c>
      <c r="J7" s="31">
        <v>38.6</v>
      </c>
      <c r="K7" s="31">
        <v>72.8</v>
      </c>
      <c r="L7" s="267">
        <v>63.5</v>
      </c>
    </row>
    <row r="8" spans="1:12" ht="12.75">
      <c r="A8" s="239"/>
      <c r="B8" s="239" t="s">
        <v>239</v>
      </c>
      <c r="C8" s="261">
        <v>1</v>
      </c>
      <c r="D8" s="260">
        <v>1.1</v>
      </c>
      <c r="E8" s="260">
        <v>1.4</v>
      </c>
      <c r="F8" s="31">
        <v>1.3</v>
      </c>
      <c r="G8" s="31">
        <v>1.1</v>
      </c>
      <c r="H8" s="260">
        <v>1</v>
      </c>
      <c r="I8" s="31">
        <v>0.7</v>
      </c>
      <c r="J8" s="31">
        <v>0.5</v>
      </c>
      <c r="K8" s="31">
        <v>0.3</v>
      </c>
      <c r="L8" s="267">
        <v>0.4</v>
      </c>
    </row>
    <row r="9" spans="1:12" ht="12.75">
      <c r="A9" s="239"/>
      <c r="B9" s="239" t="s">
        <v>240</v>
      </c>
      <c r="C9" s="260">
        <v>30.5</v>
      </c>
      <c r="D9" s="260">
        <v>32.3</v>
      </c>
      <c r="E9" s="260">
        <v>31.79816540073514</v>
      </c>
      <c r="F9" s="31">
        <v>30.7</v>
      </c>
      <c r="G9" s="31">
        <v>31.5</v>
      </c>
      <c r="H9" s="31">
        <v>36.6</v>
      </c>
      <c r="I9" s="260">
        <v>46</v>
      </c>
      <c r="J9" s="31">
        <v>46.9</v>
      </c>
      <c r="K9" s="31">
        <v>16.1</v>
      </c>
      <c r="L9" s="267">
        <v>21.3</v>
      </c>
    </row>
    <row r="10" spans="1:12" ht="12.75">
      <c r="A10" s="239"/>
      <c r="B10" s="239" t="s">
        <v>241</v>
      </c>
      <c r="C10" s="261">
        <v>0.2</v>
      </c>
      <c r="D10" s="260">
        <v>0.2</v>
      </c>
      <c r="E10" s="260">
        <v>0.2</v>
      </c>
      <c r="F10" s="31">
        <v>0.2</v>
      </c>
      <c r="G10" s="31">
        <v>0.2</v>
      </c>
      <c r="H10" s="31">
        <v>0.2</v>
      </c>
      <c r="I10" s="31">
        <v>0.2</v>
      </c>
      <c r="J10" s="31">
        <v>0.2</v>
      </c>
      <c r="K10" s="31">
        <v>0.2</v>
      </c>
      <c r="L10" s="267">
        <v>0.2</v>
      </c>
    </row>
    <row r="11" spans="1:12" ht="12.75">
      <c r="A11" s="239"/>
      <c r="B11" s="239" t="s">
        <v>242</v>
      </c>
      <c r="C11" s="261">
        <v>16</v>
      </c>
      <c r="D11" s="260">
        <v>16.7</v>
      </c>
      <c r="E11" s="260">
        <v>17.7</v>
      </c>
      <c r="F11" s="31">
        <v>18.3</v>
      </c>
      <c r="G11" s="31">
        <v>17.9</v>
      </c>
      <c r="H11" s="31">
        <v>16.4</v>
      </c>
      <c r="I11" s="31">
        <v>14.4</v>
      </c>
      <c r="J11" s="31">
        <v>13.6</v>
      </c>
      <c r="K11" s="31">
        <v>10.5</v>
      </c>
      <c r="L11" s="267">
        <v>14.4</v>
      </c>
    </row>
    <row r="12" spans="1:12" ht="12.75">
      <c r="A12" s="270"/>
      <c r="B12" s="239" t="s">
        <v>243</v>
      </c>
      <c r="C12" s="261">
        <v>0</v>
      </c>
      <c r="D12" s="260">
        <v>0</v>
      </c>
      <c r="E12" s="262">
        <v>1.6</v>
      </c>
      <c r="F12" s="262">
        <v>1.4659984406786764</v>
      </c>
      <c r="G12" s="262">
        <v>1</v>
      </c>
      <c r="H12" s="511">
        <v>0.8</v>
      </c>
      <c r="I12" s="31">
        <v>0.3</v>
      </c>
      <c r="J12" s="31">
        <v>0.2</v>
      </c>
      <c r="K12" s="31">
        <v>0.1</v>
      </c>
      <c r="L12" s="267">
        <v>0.2</v>
      </c>
    </row>
    <row r="13" spans="1:12" ht="12.75">
      <c r="A13" s="239"/>
      <c r="B13" s="239"/>
      <c r="C13" s="254"/>
      <c r="D13" s="254"/>
      <c r="E13" s="254"/>
      <c r="F13" s="254"/>
      <c r="G13" s="254"/>
      <c r="H13" s="260"/>
      <c r="I13" s="31"/>
      <c r="J13" s="31"/>
      <c r="K13" s="31"/>
      <c r="L13" s="267"/>
    </row>
    <row r="14" spans="1:12" ht="12.75">
      <c r="A14" s="239"/>
      <c r="B14" s="294" t="s">
        <v>244</v>
      </c>
      <c r="C14" s="31"/>
      <c r="D14" s="31"/>
      <c r="E14" s="31"/>
      <c r="F14" s="31"/>
      <c r="G14" s="31"/>
      <c r="H14" s="31"/>
      <c r="I14" s="31"/>
      <c r="J14" s="31"/>
      <c r="K14" s="31"/>
      <c r="L14" s="267"/>
    </row>
    <row r="15" spans="1:13" ht="12.75">
      <c r="A15" s="239"/>
      <c r="B15" s="239" t="s">
        <v>245</v>
      </c>
      <c r="C15" s="261">
        <v>5.3</v>
      </c>
      <c r="D15" s="260">
        <v>5.4</v>
      </c>
      <c r="E15" s="260">
        <v>5.6</v>
      </c>
      <c r="F15" s="260">
        <v>5.663563417730741</v>
      </c>
      <c r="G15" s="31">
        <v>5.5</v>
      </c>
      <c r="H15" s="31">
        <v>5.7</v>
      </c>
      <c r="I15" s="262">
        <v>6</v>
      </c>
      <c r="J15" s="262">
        <v>6</v>
      </c>
      <c r="K15" s="262">
        <v>7.5</v>
      </c>
      <c r="L15" s="267">
        <v>7.1</v>
      </c>
      <c r="M15" s="29"/>
    </row>
    <row r="16" spans="1:13" ht="12.75">
      <c r="A16" s="239"/>
      <c r="B16" s="239" t="s">
        <v>246</v>
      </c>
      <c r="C16" s="261">
        <v>16.7</v>
      </c>
      <c r="D16" s="260">
        <v>17.7</v>
      </c>
      <c r="E16" s="260">
        <v>18.5</v>
      </c>
      <c r="F16" s="260">
        <v>19.3</v>
      </c>
      <c r="G16" s="31">
        <v>18.4</v>
      </c>
      <c r="H16" s="31">
        <v>17.8</v>
      </c>
      <c r="I16" s="262">
        <v>17.7</v>
      </c>
      <c r="J16" s="262">
        <v>17.7</v>
      </c>
      <c r="K16" s="262">
        <f>9.3+7</f>
        <v>16.3</v>
      </c>
      <c r="L16" s="267">
        <v>17.8</v>
      </c>
      <c r="M16" s="29"/>
    </row>
    <row r="17" spans="1:13" ht="12.75">
      <c r="A17" s="239"/>
      <c r="B17" s="239" t="s">
        <v>247</v>
      </c>
      <c r="C17" s="261">
        <v>30.6</v>
      </c>
      <c r="D17" s="260">
        <v>30.6</v>
      </c>
      <c r="E17" s="260">
        <v>28.8</v>
      </c>
      <c r="F17" s="260">
        <v>30.1</v>
      </c>
      <c r="G17" s="31">
        <v>29.7</v>
      </c>
      <c r="H17" s="31">
        <v>27.8</v>
      </c>
      <c r="I17" s="262">
        <v>25.7</v>
      </c>
      <c r="J17" s="262">
        <v>25.7</v>
      </c>
      <c r="K17" s="262">
        <v>25.5</v>
      </c>
      <c r="L17" s="267">
        <v>23.1</v>
      </c>
      <c r="M17" s="29"/>
    </row>
    <row r="18" spans="1:13" ht="12.75">
      <c r="A18" s="239"/>
      <c r="B18" s="239" t="s">
        <v>248</v>
      </c>
      <c r="C18" s="261">
        <v>37.3</v>
      </c>
      <c r="D18" s="260">
        <v>36</v>
      </c>
      <c r="E18" s="260">
        <v>36.1</v>
      </c>
      <c r="F18" s="260">
        <v>34</v>
      </c>
      <c r="G18" s="31">
        <v>33.2</v>
      </c>
      <c r="H18" s="31">
        <v>34.9</v>
      </c>
      <c r="I18" s="262">
        <v>34.7</v>
      </c>
      <c r="J18" s="262">
        <v>34.7</v>
      </c>
      <c r="K18" s="262">
        <v>34.4</v>
      </c>
      <c r="L18" s="267">
        <v>33.5</v>
      </c>
      <c r="M18" s="29"/>
    </row>
    <row r="19" spans="1:13" ht="12.75">
      <c r="A19" s="239"/>
      <c r="B19" s="239" t="s">
        <v>249</v>
      </c>
      <c r="C19" s="261">
        <v>1.7</v>
      </c>
      <c r="D19" s="260">
        <v>1.8</v>
      </c>
      <c r="E19" s="260">
        <v>1.9</v>
      </c>
      <c r="F19" s="260">
        <v>1.8802004681061364</v>
      </c>
      <c r="G19" s="31">
        <v>1.7</v>
      </c>
      <c r="H19" s="31">
        <v>1.9</v>
      </c>
      <c r="I19" s="262">
        <v>1.8</v>
      </c>
      <c r="J19" s="262">
        <v>1.8</v>
      </c>
      <c r="K19" s="262">
        <f>0.1+0.1+0.5+0.6+0.1+0.1</f>
        <v>1.5</v>
      </c>
      <c r="L19" s="267">
        <v>1.4</v>
      </c>
      <c r="M19" s="29"/>
    </row>
    <row r="20" spans="1:13" ht="12.75">
      <c r="A20" s="239"/>
      <c r="B20" s="239" t="s">
        <v>250</v>
      </c>
      <c r="C20" s="261">
        <v>2.9</v>
      </c>
      <c r="D20" s="260">
        <v>3.2</v>
      </c>
      <c r="E20" s="260">
        <v>3.4</v>
      </c>
      <c r="F20" s="260">
        <v>3.782170592763755</v>
      </c>
      <c r="G20" s="31">
        <v>4.2</v>
      </c>
      <c r="H20" s="31">
        <v>4.5</v>
      </c>
      <c r="I20" s="262">
        <v>5</v>
      </c>
      <c r="J20" s="262">
        <v>5</v>
      </c>
      <c r="K20" s="262">
        <v>4.8</v>
      </c>
      <c r="L20" s="267">
        <v>5.3</v>
      </c>
      <c r="M20" s="29"/>
    </row>
    <row r="21" spans="1:13" ht="12.75">
      <c r="A21" s="239"/>
      <c r="B21" s="239" t="s">
        <v>251</v>
      </c>
      <c r="C21" s="261">
        <v>2.7</v>
      </c>
      <c r="D21" s="260">
        <v>3</v>
      </c>
      <c r="E21" s="260">
        <v>3.4</v>
      </c>
      <c r="F21" s="260">
        <v>2.5</v>
      </c>
      <c r="G21" s="31">
        <v>4.4</v>
      </c>
      <c r="H21" s="31">
        <v>4.5</v>
      </c>
      <c r="I21" s="262">
        <v>5.5</v>
      </c>
      <c r="J21" s="262">
        <v>5.5</v>
      </c>
      <c r="K21" s="262">
        <f>2.5+1.1+2.6+0.4</f>
        <v>6.6000000000000005</v>
      </c>
      <c r="L21" s="267">
        <v>8.1</v>
      </c>
      <c r="M21" s="29"/>
    </row>
    <row r="22" spans="1:13" ht="12.75">
      <c r="A22" s="239"/>
      <c r="B22" s="239" t="s">
        <v>252</v>
      </c>
      <c r="C22" s="261">
        <v>0.7</v>
      </c>
      <c r="D22" s="260">
        <v>0.6</v>
      </c>
      <c r="E22" s="260">
        <v>0.7</v>
      </c>
      <c r="F22" s="260">
        <v>0.9</v>
      </c>
      <c r="G22" s="31">
        <v>0.6</v>
      </c>
      <c r="H22" s="31">
        <v>0.6</v>
      </c>
      <c r="I22" s="262">
        <v>1.1</v>
      </c>
      <c r="J22" s="262">
        <v>0.8</v>
      </c>
      <c r="K22" s="262">
        <v>0.9</v>
      </c>
      <c r="L22" s="267">
        <v>1.4</v>
      </c>
      <c r="M22" s="29"/>
    </row>
    <row r="23" spans="1:12" ht="13.5" thickBot="1">
      <c r="A23" s="240"/>
      <c r="B23" s="240" t="s">
        <v>243</v>
      </c>
      <c r="C23" s="268">
        <v>2.1</v>
      </c>
      <c r="D23" s="268">
        <v>1.7</v>
      </c>
      <c r="E23" s="268">
        <v>1.6</v>
      </c>
      <c r="F23" s="268">
        <v>1.9</v>
      </c>
      <c r="G23" s="269">
        <v>2.3</v>
      </c>
      <c r="H23" s="268">
        <v>2.3</v>
      </c>
      <c r="I23" s="268">
        <v>2.5</v>
      </c>
      <c r="J23" s="268">
        <v>2.8</v>
      </c>
      <c r="K23" s="268">
        <v>2.5</v>
      </c>
      <c r="L23" s="565">
        <v>2.3</v>
      </c>
    </row>
    <row r="24" spans="2:15" ht="12.75">
      <c r="B24" s="257"/>
      <c r="C24" s="258"/>
      <c r="D24" s="258"/>
      <c r="E24" s="258"/>
      <c r="F24" s="258"/>
      <c r="G24" s="258"/>
      <c r="H24" s="248"/>
      <c r="K24" s="556"/>
      <c r="O24" s="583"/>
    </row>
    <row r="25" spans="2:15" ht="12.75">
      <c r="B25" s="259"/>
      <c r="C25" s="264"/>
      <c r="D25" s="264"/>
      <c r="E25" s="264"/>
      <c r="F25" s="532"/>
      <c r="G25" s="532"/>
      <c r="H25" s="31"/>
      <c r="O25" s="583"/>
    </row>
    <row r="26" spans="6:15" ht="12.75">
      <c r="F26" s="31"/>
      <c r="G26" s="377"/>
      <c r="H26" s="31"/>
      <c r="O26" s="584"/>
    </row>
    <row r="27" spans="6:15" ht="12.75">
      <c r="F27" s="31"/>
      <c r="G27" s="377"/>
      <c r="H27" s="31"/>
      <c r="O27" s="584"/>
    </row>
    <row r="28" spans="6:15" ht="12.75">
      <c r="F28" s="31"/>
      <c r="G28" s="377"/>
      <c r="H28" s="31"/>
      <c r="O28" s="584"/>
    </row>
    <row r="29" spans="6:15" ht="12.75">
      <c r="F29" s="31"/>
      <c r="G29" s="377"/>
      <c r="H29" s="31"/>
      <c r="O29" s="584"/>
    </row>
    <row r="30" spans="6:15" ht="12.75">
      <c r="F30" s="31"/>
      <c r="G30" s="377"/>
      <c r="H30" s="31"/>
      <c r="O30" s="584"/>
    </row>
    <row r="31" spans="6:15" ht="12.75">
      <c r="F31" s="31"/>
      <c r="G31" s="377"/>
      <c r="H31" s="31"/>
      <c r="O31" s="584"/>
    </row>
    <row r="32" spans="7:15" ht="12.75">
      <c r="G32" s="29"/>
      <c r="O32" s="584"/>
    </row>
    <row r="33" ht="12.75">
      <c r="O33" s="584"/>
    </row>
    <row r="34" ht="12.75">
      <c r="O34" s="584"/>
    </row>
    <row r="35" ht="12.75">
      <c r="O35" s="584"/>
    </row>
    <row r="36" ht="12.75">
      <c r="O36" s="584"/>
    </row>
    <row r="37" ht="12.75">
      <c r="O37" s="584"/>
    </row>
    <row r="38" ht="12.75">
      <c r="O38" s="584"/>
    </row>
    <row r="39" ht="12.75">
      <c r="O39" s="584"/>
    </row>
    <row r="40" ht="12.75">
      <c r="O40" s="584"/>
    </row>
  </sheetData>
  <mergeCells count="2">
    <mergeCell ref="B1:J1"/>
    <mergeCell ref="B2:J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1"/>
  <sheetViews>
    <sheetView zoomScale="75" zoomScaleNormal="75" zoomScaleSheetLayoutView="75" workbookViewId="0" topLeftCell="A94">
      <selection activeCell="B104" sqref="B104:B105"/>
    </sheetView>
  </sheetViews>
  <sheetFormatPr defaultColWidth="9.140625" defaultRowHeight="12.75"/>
  <cols>
    <col min="1" max="1" width="3.7109375" style="372" customWidth="1"/>
    <col min="2" max="2" width="65.140625" style="372" customWidth="1"/>
    <col min="3" max="3" width="16.00390625" style="372" customWidth="1"/>
    <col min="4" max="4" width="14.7109375" style="372" customWidth="1"/>
    <col min="5" max="5" width="14.7109375" style="373" customWidth="1"/>
    <col min="6" max="6" width="14.7109375" style="372" customWidth="1"/>
    <col min="7" max="7" width="14.28125" style="373" customWidth="1"/>
    <col min="8" max="8" width="12.8515625" style="372" customWidth="1"/>
    <col min="9" max="9" width="15.140625" style="372" customWidth="1"/>
    <col min="10" max="10" width="16.8515625" style="372" customWidth="1"/>
    <col min="11" max="11" width="8.00390625" style="372" customWidth="1"/>
    <col min="12" max="12" width="10.421875" style="406" bestFit="1" customWidth="1"/>
    <col min="13" max="13" width="18.00390625" style="406" customWidth="1"/>
    <col min="14" max="14" width="15.421875" style="406" customWidth="1"/>
    <col min="15" max="15" width="17.140625" style="372" customWidth="1"/>
    <col min="16" max="16" width="15.57421875" style="372" customWidth="1"/>
    <col min="17" max="17" width="20.00390625" style="372" customWidth="1"/>
    <col min="18" max="18" width="9.140625" style="372" customWidth="1"/>
    <col min="19" max="19" width="10.28125" style="372" bestFit="1" customWidth="1"/>
    <col min="20" max="16384" width="9.140625" style="372" customWidth="1"/>
  </cols>
  <sheetData>
    <row r="1" spans="6:19" ht="18" customHeight="1">
      <c r="F1" s="406"/>
      <c r="G1" s="383"/>
      <c r="H1" s="406"/>
      <c r="I1" s="406"/>
      <c r="J1" s="406"/>
      <c r="K1" s="406"/>
      <c r="O1" s="406"/>
      <c r="P1" s="406"/>
      <c r="Q1" s="406"/>
      <c r="R1" s="406"/>
      <c r="S1" s="406"/>
    </row>
    <row r="2" spans="1:19" ht="18" customHeight="1">
      <c r="A2" s="374" t="s">
        <v>83</v>
      </c>
      <c r="B2" s="375"/>
      <c r="C2" s="375"/>
      <c r="D2" s="375"/>
      <c r="E2" s="376"/>
      <c r="F2" s="585"/>
      <c r="G2" s="377"/>
      <c r="H2" s="406"/>
      <c r="I2" s="406"/>
      <c r="J2" s="406"/>
      <c r="K2" s="406"/>
      <c r="O2" s="406"/>
      <c r="P2" s="406"/>
      <c r="Q2" s="406"/>
      <c r="R2" s="406"/>
      <c r="S2" s="406"/>
    </row>
    <row r="3" spans="1:19" ht="18" customHeight="1" thickBot="1">
      <c r="A3" s="375"/>
      <c r="B3" s="375"/>
      <c r="C3" s="375"/>
      <c r="D3" s="375"/>
      <c r="E3" s="376"/>
      <c r="F3" s="585"/>
      <c r="G3" s="377"/>
      <c r="H3" s="406"/>
      <c r="I3" s="406"/>
      <c r="J3" s="406"/>
      <c r="K3" s="406"/>
      <c r="O3" s="406"/>
      <c r="P3" s="406"/>
      <c r="Q3" s="406"/>
      <c r="R3" s="406"/>
      <c r="S3" s="406"/>
    </row>
    <row r="4" spans="1:19" ht="14.25" customHeight="1" thickBot="1">
      <c r="A4" s="378" t="s">
        <v>3</v>
      </c>
      <c r="B4" s="378" t="s">
        <v>4</v>
      </c>
      <c r="C4" s="379" t="s">
        <v>5</v>
      </c>
      <c r="D4" s="380"/>
      <c r="E4" s="381" t="s">
        <v>6</v>
      </c>
      <c r="F4" s="586"/>
      <c r="G4" s="383"/>
      <c r="H4" s="406"/>
      <c r="I4" s="406"/>
      <c r="J4" s="383"/>
      <c r="K4" s="383"/>
      <c r="O4" s="406"/>
      <c r="P4" s="406"/>
      <c r="Q4" s="406"/>
      <c r="R4" s="406"/>
      <c r="S4" s="406"/>
    </row>
    <row r="5" spans="1:19" ht="18" customHeight="1" thickBot="1">
      <c r="A5" s="384"/>
      <c r="B5" s="384"/>
      <c r="C5" s="385">
        <v>2008</v>
      </c>
      <c r="D5" s="386">
        <v>2009</v>
      </c>
      <c r="E5" s="387" t="s">
        <v>330</v>
      </c>
      <c r="F5" s="406"/>
      <c r="G5" s="388"/>
      <c r="H5" s="406"/>
      <c r="I5" s="406"/>
      <c r="J5" s="383"/>
      <c r="K5" s="383"/>
      <c r="O5" s="406"/>
      <c r="P5" s="406"/>
      <c r="Q5" s="406"/>
      <c r="R5" s="406"/>
      <c r="S5" s="406"/>
    </row>
    <row r="6" spans="1:19" ht="18" customHeight="1">
      <c r="A6" s="378" t="s">
        <v>7</v>
      </c>
      <c r="B6" s="389" t="s">
        <v>0</v>
      </c>
      <c r="C6" s="390">
        <v>38984617.10718001</v>
      </c>
      <c r="D6" s="390">
        <v>30278170.51787</v>
      </c>
      <c r="E6" s="391">
        <v>0.7766696908841387</v>
      </c>
      <c r="F6" s="586"/>
      <c r="G6" s="392"/>
      <c r="H6" s="406"/>
      <c r="I6" s="406"/>
      <c r="J6" s="383"/>
      <c r="K6" s="383"/>
      <c r="O6" s="406"/>
      <c r="P6" s="406"/>
      <c r="Q6" s="406"/>
      <c r="R6" s="406"/>
      <c r="S6" s="406"/>
    </row>
    <row r="7" spans="1:19" ht="18" customHeight="1" thickBot="1">
      <c r="A7" s="393" t="s">
        <v>8</v>
      </c>
      <c r="B7" s="394" t="s">
        <v>1</v>
      </c>
      <c r="C7" s="395">
        <v>20125060</v>
      </c>
      <c r="D7" s="395">
        <v>20890513</v>
      </c>
      <c r="E7" s="396">
        <v>1.038034818281287</v>
      </c>
      <c r="F7" s="405"/>
      <c r="G7" s="392"/>
      <c r="H7" s="406"/>
      <c r="I7" s="406"/>
      <c r="J7" s="383"/>
      <c r="K7" s="383"/>
      <c r="O7" s="406"/>
      <c r="P7" s="406"/>
      <c r="Q7" s="406"/>
      <c r="R7" s="406"/>
      <c r="S7" s="406"/>
    </row>
    <row r="8" spans="1:19" ht="18" customHeight="1" thickBot="1">
      <c r="A8" s="398" t="s">
        <v>9</v>
      </c>
      <c r="B8" s="399" t="s">
        <v>2</v>
      </c>
      <c r="C8" s="400">
        <v>59109677.10718001</v>
      </c>
      <c r="D8" s="400">
        <v>51168683.51787</v>
      </c>
      <c r="E8" s="401">
        <v>0.8656566237891795</v>
      </c>
      <c r="F8" s="417"/>
      <c r="G8" s="377"/>
      <c r="H8" s="406"/>
      <c r="I8" s="403"/>
      <c r="J8" s="383"/>
      <c r="K8" s="383"/>
      <c r="O8" s="406"/>
      <c r="P8" s="406"/>
      <c r="Q8" s="406"/>
      <c r="R8" s="406"/>
      <c r="S8" s="406"/>
    </row>
    <row r="9" spans="1:19" ht="18" customHeight="1">
      <c r="A9" s="397"/>
      <c r="C9" s="402"/>
      <c r="D9" s="402"/>
      <c r="F9" s="403"/>
      <c r="G9" s="403"/>
      <c r="H9" s="406"/>
      <c r="I9" s="403"/>
      <c r="J9" s="383"/>
      <c r="K9" s="383"/>
      <c r="O9" s="406"/>
      <c r="P9" s="406"/>
      <c r="Q9" s="406"/>
      <c r="R9" s="406"/>
      <c r="S9" s="406"/>
    </row>
    <row r="10" spans="1:19" ht="18" customHeight="1">
      <c r="A10" s="397"/>
      <c r="C10" s="402"/>
      <c r="D10" s="402"/>
      <c r="E10" s="402"/>
      <c r="F10" s="403"/>
      <c r="G10" s="403"/>
      <c r="H10" s="406"/>
      <c r="I10" s="406"/>
      <c r="J10" s="383"/>
      <c r="K10" s="383"/>
      <c r="O10" s="406"/>
      <c r="P10" s="406"/>
      <c r="Q10" s="406"/>
      <c r="R10" s="406"/>
      <c r="S10" s="406"/>
    </row>
    <row r="11" spans="1:19" ht="18" customHeight="1">
      <c r="A11" s="397"/>
      <c r="D11" s="402"/>
      <c r="E11" s="402"/>
      <c r="F11" s="406"/>
      <c r="G11" s="383"/>
      <c r="H11" s="406"/>
      <c r="I11" s="406"/>
      <c r="J11" s="383"/>
      <c r="K11" s="383"/>
      <c r="O11" s="406"/>
      <c r="P11" s="406"/>
      <c r="Q11" s="406"/>
      <c r="R11" s="406"/>
      <c r="S11" s="406"/>
    </row>
    <row r="12" spans="1:19" ht="18" customHeight="1">
      <c r="A12" s="374" t="s">
        <v>10</v>
      </c>
      <c r="B12" s="375"/>
      <c r="C12" s="375"/>
      <c r="D12" s="375"/>
      <c r="E12" s="376"/>
      <c r="F12" s="585"/>
      <c r="G12" s="377"/>
      <c r="H12" s="406"/>
      <c r="I12" s="406"/>
      <c r="J12" s="406"/>
      <c r="K12" s="406"/>
      <c r="O12" s="406"/>
      <c r="P12" s="406"/>
      <c r="Q12" s="406"/>
      <c r="R12" s="406"/>
      <c r="S12" s="406"/>
    </row>
    <row r="13" spans="1:19" ht="18" customHeight="1" thickBot="1">
      <c r="A13" s="375"/>
      <c r="B13" s="375"/>
      <c r="C13" s="375"/>
      <c r="D13" s="375"/>
      <c r="E13" s="376"/>
      <c r="F13" s="585"/>
      <c r="G13" s="377"/>
      <c r="H13" s="406"/>
      <c r="I13" s="406"/>
      <c r="J13" s="406"/>
      <c r="K13" s="406"/>
      <c r="O13" s="406"/>
      <c r="P13" s="406"/>
      <c r="Q13" s="406"/>
      <c r="R13" s="406"/>
      <c r="S13" s="406"/>
    </row>
    <row r="14" spans="1:19" ht="18" customHeight="1" thickBot="1">
      <c r="A14" s="378" t="s">
        <v>3</v>
      </c>
      <c r="B14" s="378" t="s">
        <v>11</v>
      </c>
      <c r="C14" s="379" t="s">
        <v>5</v>
      </c>
      <c r="D14" s="380"/>
      <c r="E14" s="381" t="s">
        <v>6</v>
      </c>
      <c r="F14" s="586"/>
      <c r="G14" s="383"/>
      <c r="H14" s="406"/>
      <c r="I14" s="406"/>
      <c r="J14" s="406"/>
      <c r="K14" s="406"/>
      <c r="O14" s="406"/>
      <c r="P14" s="406"/>
      <c r="Q14" s="406"/>
      <c r="R14" s="406"/>
      <c r="S14" s="406"/>
    </row>
    <row r="15" spans="1:20" ht="18" customHeight="1" thickBot="1">
      <c r="A15" s="393"/>
      <c r="B15" s="517"/>
      <c r="C15" s="378">
        <v>2008</v>
      </c>
      <c r="D15" s="378">
        <v>2009</v>
      </c>
      <c r="E15" s="387" t="s">
        <v>330</v>
      </c>
      <c r="F15" s="406"/>
      <c r="G15" s="405"/>
      <c r="H15" s="405"/>
      <c r="I15" s="405"/>
      <c r="J15" s="405"/>
      <c r="K15" s="406"/>
      <c r="L15" s="405"/>
      <c r="M15" s="405"/>
      <c r="N15" s="405"/>
      <c r="O15" s="406"/>
      <c r="P15" s="405"/>
      <c r="Q15" s="405"/>
      <c r="R15" s="406"/>
      <c r="S15" s="406"/>
      <c r="T15" s="372">
        <v>2009</v>
      </c>
    </row>
    <row r="16" spans="1:20" ht="18" customHeight="1">
      <c r="A16" s="378" t="s">
        <v>7</v>
      </c>
      <c r="B16" s="516" t="s">
        <v>281</v>
      </c>
      <c r="C16" s="91">
        <v>914420</v>
      </c>
      <c r="D16" s="130">
        <v>639806</v>
      </c>
      <c r="E16" s="391">
        <v>0.6996850462588308</v>
      </c>
      <c r="F16" s="533"/>
      <c r="G16" s="15"/>
      <c r="H16" s="15"/>
      <c r="I16" s="383"/>
      <c r="J16" s="383"/>
      <c r="K16" s="550"/>
      <c r="L16" s="550"/>
      <c r="M16" s="383"/>
      <c r="N16" s="383"/>
      <c r="O16" s="533"/>
      <c r="P16" s="535"/>
      <c r="Q16" s="535"/>
      <c r="R16" s="406"/>
      <c r="S16" s="383"/>
      <c r="T16" s="383">
        <v>0.19383418368651564</v>
      </c>
    </row>
    <row r="17" spans="1:20" ht="18" customHeight="1">
      <c r="A17" s="393" t="s">
        <v>8</v>
      </c>
      <c r="B17" s="516" t="s">
        <v>217</v>
      </c>
      <c r="C17" s="127">
        <v>1509060</v>
      </c>
      <c r="D17" s="18">
        <v>1855588</v>
      </c>
      <c r="E17" s="422">
        <v>1.2296316912515075</v>
      </c>
      <c r="F17" s="533"/>
      <c r="G17" s="15"/>
      <c r="H17" s="15"/>
      <c r="I17" s="383"/>
      <c r="J17" s="383"/>
      <c r="K17" s="550"/>
      <c r="L17" s="550"/>
      <c r="M17" s="383"/>
      <c r="N17" s="383"/>
      <c r="O17" s="533"/>
      <c r="P17" s="535"/>
      <c r="Q17" s="535"/>
      <c r="R17" s="406"/>
      <c r="S17" s="383"/>
      <c r="T17" s="383">
        <v>0.15226440205910388</v>
      </c>
    </row>
    <row r="18" spans="1:20" ht="18" customHeight="1">
      <c r="A18" s="393" t="s">
        <v>9</v>
      </c>
      <c r="B18" s="516" t="s">
        <v>55</v>
      </c>
      <c r="C18" s="127">
        <v>1734178</v>
      </c>
      <c r="D18" s="18">
        <v>1562866</v>
      </c>
      <c r="E18" s="422">
        <v>0.901214292881123</v>
      </c>
      <c r="F18" s="533"/>
      <c r="G18" s="15"/>
      <c r="H18" s="15"/>
      <c r="I18" s="383"/>
      <c r="J18" s="383"/>
      <c r="K18" s="550"/>
      <c r="L18" s="550"/>
      <c r="M18" s="383"/>
      <c r="N18" s="383"/>
      <c r="O18" s="406"/>
      <c r="P18" s="403"/>
      <c r="Q18" s="403"/>
      <c r="R18" s="406"/>
      <c r="S18" s="383"/>
      <c r="T18" s="383">
        <v>0.05262757892685563</v>
      </c>
    </row>
    <row r="19" spans="1:20" ht="18" customHeight="1">
      <c r="A19" s="393" t="s">
        <v>12</v>
      </c>
      <c r="B19" s="516" t="s">
        <v>327</v>
      </c>
      <c r="C19" s="127">
        <v>3993935</v>
      </c>
      <c r="D19" s="18">
        <v>1666055</v>
      </c>
      <c r="E19" s="422">
        <v>0.4171462479985278</v>
      </c>
      <c r="F19" s="533"/>
      <c r="G19" s="15"/>
      <c r="H19" s="15"/>
      <c r="I19" s="383"/>
      <c r="J19" s="383"/>
      <c r="K19" s="550"/>
      <c r="L19" s="550"/>
      <c r="M19" s="383"/>
      <c r="N19" s="383"/>
      <c r="O19" s="533"/>
      <c r="P19" s="535"/>
      <c r="Q19" s="535"/>
      <c r="R19" s="406"/>
      <c r="S19" s="383"/>
      <c r="T19" s="383">
        <v>0.050939836516991986</v>
      </c>
    </row>
    <row r="20" spans="1:20" ht="18" customHeight="1">
      <c r="A20" s="393" t="s">
        <v>13</v>
      </c>
      <c r="B20" s="516" t="s">
        <v>299</v>
      </c>
      <c r="C20" s="127">
        <v>1604890</v>
      </c>
      <c r="D20" s="18">
        <v>623334</v>
      </c>
      <c r="E20" s="422">
        <v>0.38839671254727737</v>
      </c>
      <c r="F20" s="533"/>
      <c r="G20" s="15"/>
      <c r="H20" s="15"/>
      <c r="I20" s="383"/>
      <c r="J20" s="383"/>
      <c r="K20" s="550"/>
      <c r="L20" s="550"/>
      <c r="M20" s="383"/>
      <c r="N20" s="383"/>
      <c r="O20" s="533"/>
      <c r="P20" s="535"/>
      <c r="Q20" s="535"/>
      <c r="R20" s="406"/>
      <c r="S20" s="383"/>
      <c r="T20" s="383">
        <v>0.04980545039486851</v>
      </c>
    </row>
    <row r="21" spans="1:20" ht="18" customHeight="1">
      <c r="A21" s="393" t="s">
        <v>14</v>
      </c>
      <c r="B21" s="516" t="s">
        <v>282</v>
      </c>
      <c r="C21" s="127">
        <v>986686.469</v>
      </c>
      <c r="D21" s="18">
        <v>411561.30186</v>
      </c>
      <c r="E21" s="422">
        <v>0.4171145696130956</v>
      </c>
      <c r="F21" s="533"/>
      <c r="G21" s="15"/>
      <c r="H21" s="15"/>
      <c r="I21" s="383"/>
      <c r="J21" s="383"/>
      <c r="K21" s="550"/>
      <c r="L21" s="550"/>
      <c r="M21" s="383"/>
      <c r="N21" s="383"/>
      <c r="O21" s="406"/>
      <c r="P21" s="403"/>
      <c r="Q21" s="403"/>
      <c r="R21" s="406"/>
      <c r="S21" s="383"/>
      <c r="T21" s="383">
        <v>0.04267971833274376</v>
      </c>
    </row>
    <row r="22" spans="1:20" ht="18" customHeight="1">
      <c r="A22" s="393" t="s">
        <v>15</v>
      </c>
      <c r="B22" s="516" t="s">
        <v>328</v>
      </c>
      <c r="C22" s="127">
        <v>59012.69466</v>
      </c>
      <c r="D22" s="18">
        <v>169891.62306</v>
      </c>
      <c r="E22" s="422">
        <v>2.878899600142408</v>
      </c>
      <c r="F22" s="533"/>
      <c r="G22" s="15"/>
      <c r="H22" s="15"/>
      <c r="I22" s="383"/>
      <c r="J22" s="383"/>
      <c r="K22" s="550"/>
      <c r="L22" s="550"/>
      <c r="M22" s="383"/>
      <c r="N22" s="383"/>
      <c r="O22" s="406"/>
      <c r="P22" s="403"/>
      <c r="Q22" s="403"/>
      <c r="R22" s="406"/>
      <c r="S22" s="383"/>
      <c r="T22" s="383">
        <v>0.03633986399807622</v>
      </c>
    </row>
    <row r="23" spans="1:20" ht="18" customHeight="1">
      <c r="A23" s="393" t="s">
        <v>16</v>
      </c>
      <c r="B23" s="516" t="s">
        <v>71</v>
      </c>
      <c r="C23" s="127">
        <v>452112.54738</v>
      </c>
      <c r="D23" s="18">
        <v>387125.60132</v>
      </c>
      <c r="E23" s="422">
        <v>0.856259361885441</v>
      </c>
      <c r="F23" s="533"/>
      <c r="G23" s="15"/>
      <c r="H23" s="15"/>
      <c r="I23" s="383"/>
      <c r="J23" s="383"/>
      <c r="K23" s="550"/>
      <c r="L23" s="550"/>
      <c r="M23" s="383"/>
      <c r="N23" s="383"/>
      <c r="O23" s="533"/>
      <c r="P23" s="535"/>
      <c r="Q23" s="535"/>
      <c r="R23" s="406"/>
      <c r="S23" s="383"/>
      <c r="T23" s="383">
        <v>0.0362641340841212</v>
      </c>
    </row>
    <row r="24" spans="1:20" ht="18" customHeight="1">
      <c r="A24" s="393" t="s">
        <v>17</v>
      </c>
      <c r="B24" s="516" t="s">
        <v>56</v>
      </c>
      <c r="C24" s="127">
        <v>367125.69555</v>
      </c>
      <c r="D24" s="18">
        <v>308311</v>
      </c>
      <c r="E24" s="422">
        <v>0.8397968427083583</v>
      </c>
      <c r="F24" s="533"/>
      <c r="G24" s="15"/>
      <c r="H24" s="15"/>
      <c r="I24" s="383"/>
      <c r="J24" s="383"/>
      <c r="K24" s="550"/>
      <c r="L24" s="550"/>
      <c r="M24" s="383"/>
      <c r="N24" s="383"/>
      <c r="O24" s="533"/>
      <c r="P24" s="535"/>
      <c r="Q24" s="535"/>
      <c r="R24" s="406"/>
      <c r="S24" s="383"/>
      <c r="T24" s="383">
        <v>0.03256005207595681</v>
      </c>
    </row>
    <row r="25" spans="1:22" ht="18" customHeight="1">
      <c r="A25" s="393" t="s">
        <v>18</v>
      </c>
      <c r="B25" s="516" t="s">
        <v>206</v>
      </c>
      <c r="C25" s="127">
        <v>15080</v>
      </c>
      <c r="D25" s="18">
        <v>33379</v>
      </c>
      <c r="E25" s="422">
        <v>2.2134615384615386</v>
      </c>
      <c r="F25" s="533"/>
      <c r="G25" s="15"/>
      <c r="H25" s="15"/>
      <c r="I25" s="383"/>
      <c r="J25" s="383"/>
      <c r="K25" s="550"/>
      <c r="L25" s="20"/>
      <c r="M25" s="20"/>
      <c r="N25" s="383"/>
      <c r="O25" s="406"/>
      <c r="P25" s="403"/>
      <c r="Q25" s="403"/>
      <c r="R25" s="406"/>
      <c r="S25" s="383"/>
      <c r="T25" s="383">
        <v>0.031300316715020884</v>
      </c>
      <c r="U25" s="373">
        <v>0.7055560217254868</v>
      </c>
      <c r="V25" s="373">
        <v>0.6786155367902544</v>
      </c>
    </row>
    <row r="26" spans="1:20" ht="18" customHeight="1">
      <c r="A26" s="393" t="s">
        <v>19</v>
      </c>
      <c r="B26" s="516" t="s">
        <v>207</v>
      </c>
      <c r="C26" s="127">
        <v>269332</v>
      </c>
      <c r="D26" s="18">
        <v>500102.79121</v>
      </c>
      <c r="E26" s="422">
        <v>1.8568264863068629</v>
      </c>
      <c r="F26" s="533"/>
      <c r="G26" s="15"/>
      <c r="H26" s="15"/>
      <c r="I26" s="383"/>
      <c r="J26" s="383"/>
      <c r="K26" s="406"/>
      <c r="L26" s="20"/>
      <c r="M26" s="20"/>
      <c r="N26" s="383"/>
      <c r="O26" s="406"/>
      <c r="P26" s="403"/>
      <c r="Q26" s="403"/>
      <c r="R26" s="406"/>
      <c r="S26" s="383"/>
      <c r="T26" s="383">
        <v>0.0305434084395427</v>
      </c>
    </row>
    <row r="27" spans="1:20" ht="18" customHeight="1">
      <c r="A27" s="393" t="s">
        <v>20</v>
      </c>
      <c r="B27" s="516" t="s">
        <v>208</v>
      </c>
      <c r="C27" s="127">
        <v>2657003.85383</v>
      </c>
      <c r="D27" s="18">
        <v>2692883.93042</v>
      </c>
      <c r="E27" s="422">
        <v>1.0135039610643695</v>
      </c>
      <c r="F27" s="533"/>
      <c r="G27" s="15"/>
      <c r="H27" s="15"/>
      <c r="I27" s="383"/>
      <c r="J27" s="383"/>
      <c r="K27" s="406"/>
      <c r="L27" s="550"/>
      <c r="M27" s="383"/>
      <c r="N27" s="383"/>
      <c r="O27" s="406"/>
      <c r="P27" s="403"/>
      <c r="Q27" s="403"/>
      <c r="R27" s="406"/>
      <c r="S27" s="383"/>
      <c r="T27" s="383"/>
    </row>
    <row r="28" spans="1:20" ht="18" customHeight="1">
      <c r="A28" s="393" t="s">
        <v>21</v>
      </c>
      <c r="B28" s="516" t="s">
        <v>73</v>
      </c>
      <c r="C28" s="127">
        <v>792026.96654</v>
      </c>
      <c r="D28" s="18">
        <v>1209427.91163</v>
      </c>
      <c r="E28" s="422">
        <v>1.527003451553464</v>
      </c>
      <c r="F28" s="533"/>
      <c r="G28" s="15"/>
      <c r="H28" s="15"/>
      <c r="I28" s="383"/>
      <c r="J28" s="383"/>
      <c r="K28" s="406"/>
      <c r="L28" s="550"/>
      <c r="M28" s="383"/>
      <c r="N28" s="383"/>
      <c r="O28" s="533"/>
      <c r="P28" s="535"/>
      <c r="Q28" s="535"/>
      <c r="R28" s="406"/>
      <c r="S28" s="383"/>
      <c r="T28" s="383"/>
    </row>
    <row r="29" spans="1:19" ht="18" customHeight="1">
      <c r="A29" s="393" t="s">
        <v>22</v>
      </c>
      <c r="B29" s="516" t="s">
        <v>305</v>
      </c>
      <c r="C29" s="127">
        <v>167259</v>
      </c>
      <c r="D29" s="18">
        <v>177815</v>
      </c>
      <c r="E29" s="422">
        <v>1.063111701014594</v>
      </c>
      <c r="F29" s="533"/>
      <c r="G29" s="15"/>
      <c r="H29" s="15"/>
      <c r="I29" s="383"/>
      <c r="J29" s="383"/>
      <c r="K29" s="406"/>
      <c r="L29" s="550"/>
      <c r="M29" s="383"/>
      <c r="N29" s="383"/>
      <c r="O29" s="406"/>
      <c r="P29" s="403"/>
      <c r="Q29" s="403"/>
      <c r="R29" s="406"/>
      <c r="S29" s="406"/>
    </row>
    <row r="30" spans="1:19" ht="18" customHeight="1">
      <c r="A30" s="393" t="s">
        <v>23</v>
      </c>
      <c r="B30" s="516" t="s">
        <v>306</v>
      </c>
      <c r="C30" s="127">
        <v>3876006.81397</v>
      </c>
      <c r="D30" s="18">
        <v>2548479.32872</v>
      </c>
      <c r="E30" s="422">
        <v>0.6575012509097526</v>
      </c>
      <c r="F30" s="533"/>
      <c r="G30" s="15"/>
      <c r="H30" s="15"/>
      <c r="I30" s="383"/>
      <c r="J30" s="383"/>
      <c r="K30" s="406"/>
      <c r="L30" s="550"/>
      <c r="M30" s="383"/>
      <c r="N30" s="383"/>
      <c r="O30" s="406"/>
      <c r="P30" s="403"/>
      <c r="Q30" s="403"/>
      <c r="R30" s="406"/>
      <c r="S30" s="406"/>
    </row>
    <row r="31" spans="1:19" ht="18" customHeight="1">
      <c r="A31" s="393" t="s">
        <v>24</v>
      </c>
      <c r="B31" s="516" t="s">
        <v>209</v>
      </c>
      <c r="C31" s="127">
        <v>6050</v>
      </c>
      <c r="D31" s="18">
        <v>1958</v>
      </c>
      <c r="E31" s="422">
        <v>0.3236363636363636</v>
      </c>
      <c r="F31" s="533"/>
      <c r="G31" s="15"/>
      <c r="H31" s="15"/>
      <c r="I31" s="383"/>
      <c r="J31" s="383"/>
      <c r="K31" s="383"/>
      <c r="L31" s="550"/>
      <c r="M31" s="383"/>
      <c r="N31" s="383"/>
      <c r="O31" s="406"/>
      <c r="P31" s="403"/>
      <c r="Q31" s="403"/>
      <c r="R31" s="406"/>
      <c r="S31" s="406"/>
    </row>
    <row r="32" spans="1:19" ht="18" customHeight="1">
      <c r="A32" s="393" t="s">
        <v>25</v>
      </c>
      <c r="B32" s="561" t="s">
        <v>300</v>
      </c>
      <c r="C32" s="189" t="s">
        <v>326</v>
      </c>
      <c r="D32" s="189" t="s">
        <v>326</v>
      </c>
      <c r="E32" s="423" t="s">
        <v>77</v>
      </c>
      <c r="F32" s="533"/>
      <c r="G32" s="15"/>
      <c r="H32" s="15"/>
      <c r="I32" s="383"/>
      <c r="J32" s="383"/>
      <c r="K32" s="406"/>
      <c r="L32" s="533"/>
      <c r="M32" s="383"/>
      <c r="N32" s="383"/>
      <c r="O32" s="533"/>
      <c r="P32" s="535"/>
      <c r="Q32" s="535"/>
      <c r="R32" s="406"/>
      <c r="S32" s="406"/>
    </row>
    <row r="33" spans="1:19" ht="18" customHeight="1">
      <c r="A33" s="393" t="s">
        <v>26</v>
      </c>
      <c r="B33" s="516" t="s">
        <v>332</v>
      </c>
      <c r="C33" s="127">
        <v>3758</v>
      </c>
      <c r="D33" s="18">
        <v>6171</v>
      </c>
      <c r="E33" s="422">
        <v>1.642096860031932</v>
      </c>
      <c r="F33" s="533"/>
      <c r="G33" s="15"/>
      <c r="H33" s="15"/>
      <c r="I33" s="383"/>
      <c r="J33" s="383"/>
      <c r="K33" s="383"/>
      <c r="L33" s="533"/>
      <c r="M33" s="383"/>
      <c r="N33" s="383"/>
      <c r="O33" s="406"/>
      <c r="P33" s="403"/>
      <c r="Q33" s="403"/>
      <c r="R33" s="406"/>
      <c r="S33" s="406"/>
    </row>
    <row r="34" spans="1:19" ht="18" customHeight="1">
      <c r="A34" s="393" t="s">
        <v>27</v>
      </c>
      <c r="B34" s="516" t="s">
        <v>283</v>
      </c>
      <c r="C34" s="127">
        <v>429035</v>
      </c>
      <c r="D34" s="18">
        <v>123282</v>
      </c>
      <c r="E34" s="422">
        <v>0.28734718612700594</v>
      </c>
      <c r="F34" s="533"/>
      <c r="G34" s="15"/>
      <c r="H34" s="15"/>
      <c r="I34" s="383"/>
      <c r="J34" s="383"/>
      <c r="K34" s="383"/>
      <c r="L34" s="533"/>
      <c r="M34" s="383"/>
      <c r="N34" s="383"/>
      <c r="O34" s="406"/>
      <c r="P34" s="403"/>
      <c r="Q34" s="403"/>
      <c r="R34" s="406"/>
      <c r="S34" s="406"/>
    </row>
    <row r="35" spans="1:19" ht="18" customHeight="1">
      <c r="A35" s="393" t="s">
        <v>28</v>
      </c>
      <c r="B35" s="516" t="s">
        <v>301</v>
      </c>
      <c r="C35" s="127">
        <v>1336406.93397</v>
      </c>
      <c r="D35" s="18">
        <v>1211968.41017</v>
      </c>
      <c r="E35" s="422">
        <v>0.9068857541539864</v>
      </c>
      <c r="F35" s="533"/>
      <c r="G35" s="15"/>
      <c r="H35" s="15"/>
      <c r="I35" s="383"/>
      <c r="J35" s="383"/>
      <c r="K35" s="383"/>
      <c r="L35" s="533"/>
      <c r="M35" s="383"/>
      <c r="N35" s="383"/>
      <c r="O35" s="533"/>
      <c r="P35" s="535"/>
      <c r="Q35" s="535"/>
      <c r="R35" s="406"/>
      <c r="S35" s="406"/>
    </row>
    <row r="36" spans="1:19" ht="18" customHeight="1">
      <c r="A36" s="393" t="s">
        <v>29</v>
      </c>
      <c r="B36" s="516" t="s">
        <v>210</v>
      </c>
      <c r="C36" s="127">
        <v>65437.56893</v>
      </c>
      <c r="D36" s="18">
        <v>79879.46458</v>
      </c>
      <c r="E36" s="422">
        <v>1.2206973132734928</v>
      </c>
      <c r="F36" s="533"/>
      <c r="G36" s="15"/>
      <c r="H36" s="15"/>
      <c r="I36" s="383"/>
      <c r="J36" s="383"/>
      <c r="K36" s="383"/>
      <c r="L36" s="533"/>
      <c r="M36" s="383"/>
      <c r="N36" s="383"/>
      <c r="O36" s="533"/>
      <c r="P36" s="535"/>
      <c r="Q36" s="535"/>
      <c r="R36" s="406"/>
      <c r="S36" s="406"/>
    </row>
    <row r="37" spans="1:19" ht="18" customHeight="1">
      <c r="A37" s="393" t="s">
        <v>34</v>
      </c>
      <c r="B37" s="516" t="s">
        <v>258</v>
      </c>
      <c r="C37" s="127">
        <v>125250</v>
      </c>
      <c r="D37" s="18">
        <v>153857</v>
      </c>
      <c r="E37" s="422">
        <v>1.2283992015968064</v>
      </c>
      <c r="F37" s="533"/>
      <c r="G37" s="15"/>
      <c r="H37" s="15"/>
      <c r="I37" s="383"/>
      <c r="J37" s="383"/>
      <c r="K37" s="383"/>
      <c r="L37" s="533"/>
      <c r="M37" s="383"/>
      <c r="N37" s="383"/>
      <c r="O37" s="533"/>
      <c r="P37" s="535"/>
      <c r="Q37" s="535"/>
      <c r="R37" s="406"/>
      <c r="S37" s="406"/>
    </row>
    <row r="38" spans="1:19" ht="18" customHeight="1">
      <c r="A38" s="393" t="s">
        <v>35</v>
      </c>
      <c r="B38" s="516" t="s">
        <v>284</v>
      </c>
      <c r="C38" s="127">
        <v>13082075</v>
      </c>
      <c r="D38" s="18">
        <v>9918240</v>
      </c>
      <c r="E38" s="422">
        <v>0.7581549563047146</v>
      </c>
      <c r="F38" s="533"/>
      <c r="G38" s="15"/>
      <c r="H38" s="15"/>
      <c r="I38" s="383"/>
      <c r="J38" s="383"/>
      <c r="K38" s="383"/>
      <c r="L38" s="533"/>
      <c r="M38" s="383"/>
      <c r="N38" s="383"/>
      <c r="O38" s="406"/>
      <c r="P38" s="403"/>
      <c r="Q38" s="403"/>
      <c r="R38" s="406"/>
      <c r="S38" s="406"/>
    </row>
    <row r="39" spans="1:19" ht="18" customHeight="1">
      <c r="A39" s="393" t="s">
        <v>36</v>
      </c>
      <c r="B39" s="516" t="s">
        <v>57</v>
      </c>
      <c r="C39" s="127">
        <v>10748</v>
      </c>
      <c r="D39" s="18">
        <v>11183</v>
      </c>
      <c r="E39" s="422">
        <v>1.0404726460736882</v>
      </c>
      <c r="F39" s="533"/>
      <c r="G39" s="15"/>
      <c r="H39" s="15"/>
      <c r="I39" s="383"/>
      <c r="J39" s="383"/>
      <c r="K39" s="406"/>
      <c r="L39" s="533"/>
      <c r="M39" s="383"/>
      <c r="N39" s="383"/>
      <c r="O39" s="406"/>
      <c r="P39" s="403"/>
      <c r="Q39" s="403"/>
      <c r="R39" s="406"/>
      <c r="S39" s="406"/>
    </row>
    <row r="40" spans="1:19" ht="18" customHeight="1">
      <c r="A40" s="393" t="s">
        <v>37</v>
      </c>
      <c r="B40" s="516" t="s">
        <v>211</v>
      </c>
      <c r="C40" s="127">
        <v>16905.94124</v>
      </c>
      <c r="D40" s="18">
        <v>19623.37196</v>
      </c>
      <c r="E40" s="422">
        <v>1.1607382092143128</v>
      </c>
      <c r="F40" s="533"/>
      <c r="G40" s="15"/>
      <c r="H40" s="15"/>
      <c r="I40" s="383"/>
      <c r="J40" s="383"/>
      <c r="K40" s="406"/>
      <c r="L40" s="533"/>
      <c r="M40" s="383"/>
      <c r="N40" s="383"/>
      <c r="O40" s="533"/>
      <c r="P40" s="535"/>
      <c r="Q40" s="535"/>
      <c r="R40" s="406"/>
      <c r="S40" s="406"/>
    </row>
    <row r="41" spans="1:19" ht="18" customHeight="1">
      <c r="A41" s="393" t="s">
        <v>38</v>
      </c>
      <c r="B41" s="516" t="s">
        <v>74</v>
      </c>
      <c r="C41" s="127">
        <v>377560</v>
      </c>
      <c r="D41" s="18">
        <v>330950</v>
      </c>
      <c r="E41" s="422">
        <v>0.8765494226083271</v>
      </c>
      <c r="F41" s="533"/>
      <c r="G41" s="15"/>
      <c r="H41" s="15"/>
      <c r="I41" s="383"/>
      <c r="J41" s="383"/>
      <c r="K41" s="406"/>
      <c r="L41" s="533"/>
      <c r="M41" s="383"/>
      <c r="N41" s="383"/>
      <c r="O41" s="533"/>
      <c r="P41" s="535"/>
      <c r="Q41" s="535"/>
      <c r="R41" s="406"/>
      <c r="S41" s="406"/>
    </row>
    <row r="42" spans="1:19" ht="18" customHeight="1">
      <c r="A42" s="393" t="s">
        <v>39</v>
      </c>
      <c r="B42" s="516" t="s">
        <v>218</v>
      </c>
      <c r="C42" s="127">
        <v>48529.1067</v>
      </c>
      <c r="D42" s="18">
        <v>62630.51773</v>
      </c>
      <c r="E42" s="422">
        <v>1.2905763569309634</v>
      </c>
      <c r="F42" s="533"/>
      <c r="G42" s="15"/>
      <c r="H42" s="15"/>
      <c r="I42" s="383"/>
      <c r="J42" s="383"/>
      <c r="K42" s="406"/>
      <c r="L42" s="533"/>
      <c r="M42" s="383"/>
      <c r="N42" s="383"/>
      <c r="O42" s="533"/>
      <c r="P42" s="535"/>
      <c r="Q42" s="535"/>
      <c r="R42" s="406"/>
      <c r="S42" s="406"/>
    </row>
    <row r="43" spans="1:19" ht="18" customHeight="1">
      <c r="A43" s="393" t="s">
        <v>40</v>
      </c>
      <c r="B43" s="516" t="s">
        <v>219</v>
      </c>
      <c r="C43" s="127">
        <v>1154890.55799</v>
      </c>
      <c r="D43" s="18">
        <v>960785.75395</v>
      </c>
      <c r="E43" s="422">
        <v>0.8319279669427512</v>
      </c>
      <c r="F43" s="533"/>
      <c r="G43" s="15"/>
      <c r="H43" s="15"/>
      <c r="I43" s="383"/>
      <c r="J43" s="383"/>
      <c r="K43" s="406"/>
      <c r="L43" s="533"/>
      <c r="M43" s="383"/>
      <c r="N43" s="383"/>
      <c r="O43" s="533"/>
      <c r="P43" s="535"/>
      <c r="Q43" s="535"/>
      <c r="R43" s="406"/>
      <c r="S43" s="406"/>
    </row>
    <row r="44" spans="1:19" ht="18" customHeight="1">
      <c r="A44" s="393" t="s">
        <v>41</v>
      </c>
      <c r="B44" s="516" t="s">
        <v>220</v>
      </c>
      <c r="C44" s="127">
        <v>3586</v>
      </c>
      <c r="D44" s="18">
        <v>4491.13807</v>
      </c>
      <c r="E44" s="422">
        <v>1.2524088315672057</v>
      </c>
      <c r="F44" s="533"/>
      <c r="G44" s="15"/>
      <c r="H44" s="15"/>
      <c r="I44" s="383"/>
      <c r="J44" s="383"/>
      <c r="K44" s="406"/>
      <c r="L44" s="533"/>
      <c r="M44" s="383"/>
      <c r="N44" s="383"/>
      <c r="O44" s="406"/>
      <c r="P44" s="403"/>
      <c r="Q44" s="403"/>
      <c r="R44" s="406"/>
      <c r="S44" s="406"/>
    </row>
    <row r="45" spans="1:19" ht="18" customHeight="1" thickBot="1">
      <c r="A45" s="393" t="s">
        <v>42</v>
      </c>
      <c r="B45" s="516" t="s">
        <v>285</v>
      </c>
      <c r="C45" s="94">
        <v>2926255.95742</v>
      </c>
      <c r="D45" s="134">
        <v>2606524.37319</v>
      </c>
      <c r="E45" s="422">
        <v>0.8907369728135818</v>
      </c>
      <c r="F45" s="561"/>
      <c r="G45" s="312"/>
      <c r="H45" s="312"/>
      <c r="I45" s="383"/>
      <c r="J45" s="383"/>
      <c r="K45" s="406"/>
      <c r="L45" s="533"/>
      <c r="M45" s="383"/>
      <c r="N45" s="383"/>
      <c r="O45" s="406"/>
      <c r="P45" s="403"/>
      <c r="Q45" s="403"/>
      <c r="R45" s="406"/>
      <c r="S45" s="406"/>
    </row>
    <row r="46" spans="1:19" ht="18" customHeight="1" thickBot="1">
      <c r="A46" s="398" t="s">
        <v>43</v>
      </c>
      <c r="B46" s="427" t="s">
        <v>2</v>
      </c>
      <c r="C46" s="562">
        <v>38984617.10718001</v>
      </c>
      <c r="D46" s="563">
        <v>30278170.51787</v>
      </c>
      <c r="E46" s="428">
        <v>0.7766696908841387</v>
      </c>
      <c r="F46" s="416"/>
      <c r="G46" s="417"/>
      <c r="H46" s="417"/>
      <c r="I46" s="383"/>
      <c r="J46" s="383"/>
      <c r="K46" s="406"/>
      <c r="L46" s="533"/>
      <c r="M46" s="383"/>
      <c r="N46" s="383"/>
      <c r="O46" s="406"/>
      <c r="P46" s="403"/>
      <c r="Q46" s="403"/>
      <c r="R46" s="406"/>
      <c r="S46" s="406"/>
    </row>
    <row r="47" spans="1:19" ht="18" customHeight="1">
      <c r="A47" s="415"/>
      <c r="B47" s="416"/>
      <c r="C47" s="417"/>
      <c r="D47" s="417"/>
      <c r="E47" s="383"/>
      <c r="F47" s="388"/>
      <c r="G47" s="383"/>
      <c r="H47" s="383"/>
      <c r="I47" s="403"/>
      <c r="J47" s="383"/>
      <c r="K47" s="406"/>
      <c r="L47" s="533"/>
      <c r="M47" s="383"/>
      <c r="N47" s="383"/>
      <c r="O47" s="406"/>
      <c r="P47" s="403"/>
      <c r="Q47" s="403"/>
      <c r="R47" s="406"/>
      <c r="S47" s="406"/>
    </row>
    <row r="48" spans="1:19" ht="18" customHeight="1">
      <c r="A48" s="415"/>
      <c r="B48" s="388"/>
      <c r="C48" s="403"/>
      <c r="D48" s="403"/>
      <c r="E48" s="383"/>
      <c r="F48" s="403"/>
      <c r="G48" s="383"/>
      <c r="H48" s="383"/>
      <c r="I48" s="406"/>
      <c r="J48" s="383"/>
      <c r="K48" s="406"/>
      <c r="L48" s="533"/>
      <c r="M48" s="383"/>
      <c r="N48" s="383"/>
      <c r="O48" s="406"/>
      <c r="P48" s="403"/>
      <c r="Q48" s="403"/>
      <c r="R48" s="406"/>
      <c r="S48" s="406"/>
    </row>
    <row r="49" spans="1:19" ht="18" customHeight="1">
      <c r="A49" s="397"/>
      <c r="C49" s="402"/>
      <c r="D49" s="402"/>
      <c r="E49" s="383"/>
      <c r="F49" s="403"/>
      <c r="G49" s="383"/>
      <c r="H49" s="383"/>
      <c r="I49" s="403"/>
      <c r="J49" s="383"/>
      <c r="K49" s="406"/>
      <c r="L49" s="533"/>
      <c r="M49" s="383"/>
      <c r="N49" s="383"/>
      <c r="O49" s="533"/>
      <c r="P49" s="535"/>
      <c r="Q49" s="535"/>
      <c r="R49" s="406"/>
      <c r="S49" s="406"/>
    </row>
    <row r="50" spans="1:19" ht="18" customHeight="1">
      <c r="A50" s="374" t="s">
        <v>33</v>
      </c>
      <c r="B50" s="375"/>
      <c r="C50" s="375"/>
      <c r="D50" s="375"/>
      <c r="E50" s="512"/>
      <c r="F50" s="388"/>
      <c r="G50" s="383"/>
      <c r="H50" s="383"/>
      <c r="I50" s="403"/>
      <c r="J50" s="383"/>
      <c r="K50" s="406"/>
      <c r="L50" s="533"/>
      <c r="M50" s="383"/>
      <c r="N50" s="383"/>
      <c r="O50" s="406"/>
      <c r="P50" s="403"/>
      <c r="Q50" s="403"/>
      <c r="R50" s="406"/>
      <c r="S50" s="406"/>
    </row>
    <row r="51" spans="1:19" ht="18" customHeight="1" thickBot="1">
      <c r="A51" s="375"/>
      <c r="B51" s="375"/>
      <c r="C51" s="375"/>
      <c r="D51" s="375"/>
      <c r="E51" s="512"/>
      <c r="F51" s="403"/>
      <c r="G51" s="383"/>
      <c r="H51" s="383"/>
      <c r="I51" s="403"/>
      <c r="J51" s="383"/>
      <c r="K51" s="406"/>
      <c r="L51" s="533"/>
      <c r="M51" s="383"/>
      <c r="N51" s="383"/>
      <c r="O51" s="533"/>
      <c r="P51" s="535"/>
      <c r="Q51" s="535"/>
      <c r="R51" s="406"/>
      <c r="S51" s="406"/>
    </row>
    <row r="52" spans="1:19" ht="18" customHeight="1" thickBot="1">
      <c r="A52" s="378" t="s">
        <v>3</v>
      </c>
      <c r="B52" s="378" t="s">
        <v>11</v>
      </c>
      <c r="C52" s="379" t="s">
        <v>5</v>
      </c>
      <c r="D52" s="380"/>
      <c r="E52" s="381" t="s">
        <v>6</v>
      </c>
      <c r="F52" s="403"/>
      <c r="G52" s="383"/>
      <c r="H52" s="383"/>
      <c r="I52" s="403"/>
      <c r="J52" s="383"/>
      <c r="K52" s="383"/>
      <c r="L52" s="533"/>
      <c r="M52" s="383"/>
      <c r="N52" s="383"/>
      <c r="O52" s="533"/>
      <c r="P52" s="535"/>
      <c r="Q52" s="535"/>
      <c r="R52" s="406"/>
      <c r="S52" s="406"/>
    </row>
    <row r="53" spans="1:19" ht="18" customHeight="1" thickBot="1">
      <c r="A53" s="393"/>
      <c r="B53" s="517"/>
      <c r="C53" s="386">
        <v>2008</v>
      </c>
      <c r="D53" s="385">
        <v>2009</v>
      </c>
      <c r="E53" s="486" t="s">
        <v>330</v>
      </c>
      <c r="F53" s="403"/>
      <c r="G53" s="405"/>
      <c r="H53" s="405"/>
      <c r="I53" s="405"/>
      <c r="J53" s="405"/>
      <c r="K53" s="406"/>
      <c r="L53" s="405"/>
      <c r="M53" s="405"/>
      <c r="N53" s="383"/>
      <c r="O53" s="406"/>
      <c r="P53" s="403"/>
      <c r="Q53" s="403"/>
      <c r="R53" s="406"/>
      <c r="S53" s="406"/>
    </row>
    <row r="54" spans="1:19" ht="18" customHeight="1">
      <c r="A54" s="378" t="s">
        <v>7</v>
      </c>
      <c r="B54" s="516" t="s">
        <v>72</v>
      </c>
      <c r="C54" s="534">
        <v>1619723</v>
      </c>
      <c r="D54" s="534">
        <v>1601596</v>
      </c>
      <c r="E54" s="422">
        <v>0.9888085802325459</v>
      </c>
      <c r="F54" s="533"/>
      <c r="G54" s="535"/>
      <c r="H54" s="535"/>
      <c r="I54" s="501"/>
      <c r="J54" s="501"/>
      <c r="K54" s="550"/>
      <c r="L54" s="383"/>
      <c r="M54" s="383"/>
      <c r="N54" s="383"/>
      <c r="O54" s="533"/>
      <c r="P54" s="535"/>
      <c r="Q54" s="535"/>
      <c r="R54" s="406"/>
      <c r="S54" s="406"/>
    </row>
    <row r="55" spans="1:19" ht="18" customHeight="1">
      <c r="A55" s="393" t="s">
        <v>8</v>
      </c>
      <c r="B55" s="516" t="s">
        <v>336</v>
      </c>
      <c r="C55" s="534">
        <v>193161</v>
      </c>
      <c r="D55" s="534">
        <v>201490</v>
      </c>
      <c r="E55" s="422">
        <v>1.043119470286445</v>
      </c>
      <c r="F55" s="533"/>
      <c r="G55" s="535"/>
      <c r="H55" s="535"/>
      <c r="I55" s="501"/>
      <c r="J55" s="501"/>
      <c r="K55" s="550"/>
      <c r="L55" s="383"/>
      <c r="M55" s="383"/>
      <c r="N55" s="383"/>
      <c r="O55" s="406"/>
      <c r="P55" s="403"/>
      <c r="Q55" s="403"/>
      <c r="R55" s="406"/>
      <c r="S55" s="406"/>
    </row>
    <row r="56" spans="1:19" ht="18" customHeight="1">
      <c r="A56" s="393" t="s">
        <v>9</v>
      </c>
      <c r="B56" s="516" t="s">
        <v>302</v>
      </c>
      <c r="C56" s="534">
        <v>26111</v>
      </c>
      <c r="D56" s="534">
        <v>57564</v>
      </c>
      <c r="E56" s="422">
        <v>2.2045881046302322</v>
      </c>
      <c r="F56" s="533"/>
      <c r="G56" s="535"/>
      <c r="H56" s="535"/>
      <c r="I56" s="501"/>
      <c r="J56" s="501"/>
      <c r="K56" s="550"/>
      <c r="L56" s="383"/>
      <c r="M56" s="383"/>
      <c r="N56" s="383"/>
      <c r="O56" s="406"/>
      <c r="P56" s="403"/>
      <c r="Q56" s="403"/>
      <c r="R56" s="406"/>
      <c r="S56" s="406"/>
    </row>
    <row r="57" spans="1:19" ht="18" customHeight="1">
      <c r="A57" s="393" t="s">
        <v>12</v>
      </c>
      <c r="B57" s="516" t="s">
        <v>286</v>
      </c>
      <c r="C57" s="534">
        <v>161290</v>
      </c>
      <c r="D57" s="534">
        <v>183565</v>
      </c>
      <c r="E57" s="422">
        <v>1.1381052762105524</v>
      </c>
      <c r="F57" s="533"/>
      <c r="G57" s="535"/>
      <c r="H57" s="535"/>
      <c r="I57" s="501"/>
      <c r="J57" s="501"/>
      <c r="K57" s="550"/>
      <c r="L57" s="383"/>
      <c r="M57" s="383"/>
      <c r="N57" s="383"/>
      <c r="O57" s="406"/>
      <c r="P57" s="403"/>
      <c r="Q57" s="403"/>
      <c r="R57" s="406"/>
      <c r="S57" s="406"/>
    </row>
    <row r="58" spans="1:19" ht="18" customHeight="1">
      <c r="A58" s="393" t="s">
        <v>13</v>
      </c>
      <c r="B58" s="516" t="s">
        <v>287</v>
      </c>
      <c r="C58" s="534">
        <v>922</v>
      </c>
      <c r="D58" s="534">
        <v>35</v>
      </c>
      <c r="E58" s="422">
        <v>0.03796095444685466</v>
      </c>
      <c r="F58" s="533"/>
      <c r="G58" s="535"/>
      <c r="H58" s="535"/>
      <c r="I58" s="501"/>
      <c r="J58" s="501"/>
      <c r="K58" s="550"/>
      <c r="L58" s="383"/>
      <c r="M58" s="383"/>
      <c r="N58" s="383"/>
      <c r="O58" s="406"/>
      <c r="P58" s="403"/>
      <c r="Q58" s="403"/>
      <c r="R58" s="406"/>
      <c r="S58" s="406"/>
    </row>
    <row r="59" spans="1:19" ht="18" customHeight="1">
      <c r="A59" s="393" t="s">
        <v>14</v>
      </c>
      <c r="B59" s="516" t="s">
        <v>303</v>
      </c>
      <c r="C59" s="534">
        <v>126569</v>
      </c>
      <c r="D59" s="534">
        <v>93943</v>
      </c>
      <c r="E59" s="422">
        <v>0.7422275596710095</v>
      </c>
      <c r="F59" s="533"/>
      <c r="G59" s="535"/>
      <c r="H59" s="535"/>
      <c r="I59" s="501"/>
      <c r="J59" s="501"/>
      <c r="K59" s="550"/>
      <c r="L59" s="383"/>
      <c r="M59" s="383"/>
      <c r="N59" s="383"/>
      <c r="O59" s="406"/>
      <c r="P59" s="403"/>
      <c r="Q59" s="403"/>
      <c r="R59" s="406"/>
      <c r="S59" s="406"/>
    </row>
    <row r="60" spans="1:19" ht="18" customHeight="1">
      <c r="A60" s="393" t="s">
        <v>15</v>
      </c>
      <c r="B60" s="516" t="s">
        <v>329</v>
      </c>
      <c r="C60" s="534">
        <v>15614</v>
      </c>
      <c r="D60" s="534">
        <v>98993</v>
      </c>
      <c r="E60" s="422">
        <v>6.340015370821058</v>
      </c>
      <c r="F60" s="533"/>
      <c r="G60" s="535"/>
      <c r="H60" s="535"/>
      <c r="I60" s="501"/>
      <c r="J60" s="501"/>
      <c r="K60" s="550"/>
      <c r="L60" s="383"/>
      <c r="M60" s="383"/>
      <c r="N60" s="383"/>
      <c r="O60" s="406"/>
      <c r="P60" s="403"/>
      <c r="Q60" s="403"/>
      <c r="R60" s="406"/>
      <c r="S60" s="406"/>
    </row>
    <row r="61" spans="1:19" ht="18" customHeight="1">
      <c r="A61" s="393" t="s">
        <v>16</v>
      </c>
      <c r="B61" s="516" t="s">
        <v>58</v>
      </c>
      <c r="C61" s="534">
        <v>585632</v>
      </c>
      <c r="D61" s="534">
        <v>722980</v>
      </c>
      <c r="E61" s="422">
        <v>1.234529533905251</v>
      </c>
      <c r="F61" s="533"/>
      <c r="G61" s="535"/>
      <c r="H61" s="535"/>
      <c r="I61" s="501"/>
      <c r="J61" s="501"/>
      <c r="K61" s="550"/>
      <c r="L61" s="383"/>
      <c r="M61" s="383"/>
      <c r="N61" s="383"/>
      <c r="O61" s="406"/>
      <c r="P61" s="403"/>
      <c r="Q61" s="403"/>
      <c r="R61" s="406"/>
      <c r="S61" s="406"/>
    </row>
    <row r="62" spans="1:19" ht="18" customHeight="1">
      <c r="A62" s="393" t="s">
        <v>17</v>
      </c>
      <c r="B62" s="516" t="s">
        <v>288</v>
      </c>
      <c r="C62" s="534">
        <v>141092</v>
      </c>
      <c r="D62" s="534">
        <v>195110</v>
      </c>
      <c r="E62" s="422">
        <v>1.3828565758512177</v>
      </c>
      <c r="F62" s="533"/>
      <c r="G62" s="535"/>
      <c r="H62" s="535"/>
      <c r="I62" s="501"/>
      <c r="J62" s="501"/>
      <c r="K62" s="550"/>
      <c r="L62" s="383"/>
      <c r="M62" s="383"/>
      <c r="N62" s="383"/>
      <c r="O62" s="533"/>
      <c r="P62" s="535"/>
      <c r="Q62" s="535"/>
      <c r="R62" s="406"/>
      <c r="S62" s="406"/>
    </row>
    <row r="63" spans="1:19" ht="18" customHeight="1">
      <c r="A63" s="393" t="s">
        <v>18</v>
      </c>
      <c r="B63" s="516" t="s">
        <v>59</v>
      </c>
      <c r="C63" s="534">
        <v>23273</v>
      </c>
      <c r="D63" s="534">
        <v>22622</v>
      </c>
      <c r="E63" s="422">
        <v>0.972027671550724</v>
      </c>
      <c r="F63" s="533"/>
      <c r="G63" s="535"/>
      <c r="H63" s="535"/>
      <c r="I63" s="501"/>
      <c r="J63" s="501"/>
      <c r="K63" s="550"/>
      <c r="L63" s="383"/>
      <c r="M63" s="383"/>
      <c r="N63" s="383"/>
      <c r="O63" s="533"/>
      <c r="P63" s="535"/>
      <c r="Q63" s="535"/>
      <c r="R63" s="406"/>
      <c r="S63" s="406"/>
    </row>
    <row r="64" spans="1:19" ht="18" customHeight="1">
      <c r="A64" s="393" t="s">
        <v>19</v>
      </c>
      <c r="B64" s="516" t="s">
        <v>82</v>
      </c>
      <c r="C64" s="534">
        <v>11827</v>
      </c>
      <c r="D64" s="534">
        <v>13800</v>
      </c>
      <c r="E64" s="422">
        <v>1.1668216792085906</v>
      </c>
      <c r="F64" s="533"/>
      <c r="G64" s="535"/>
      <c r="H64" s="535"/>
      <c r="I64" s="383"/>
      <c r="J64" s="383"/>
      <c r="K64" s="383"/>
      <c r="L64" s="383"/>
      <c r="M64" s="383"/>
      <c r="N64" s="383"/>
      <c r="O64" s="406"/>
      <c r="P64" s="403"/>
      <c r="Q64" s="403"/>
      <c r="R64" s="406"/>
      <c r="S64" s="406"/>
    </row>
    <row r="65" spans="1:19" ht="18" customHeight="1">
      <c r="A65" s="393" t="s">
        <v>20</v>
      </c>
      <c r="B65" s="516" t="s">
        <v>79</v>
      </c>
      <c r="C65" s="534">
        <v>1805029</v>
      </c>
      <c r="D65" s="534">
        <v>2183865</v>
      </c>
      <c r="E65" s="422">
        <v>1.2098780684410058</v>
      </c>
      <c r="F65" s="533"/>
      <c r="G65" s="535"/>
      <c r="H65" s="535"/>
      <c r="I65" s="383"/>
      <c r="J65" s="383"/>
      <c r="K65" s="383"/>
      <c r="L65" s="383"/>
      <c r="M65" s="383"/>
      <c r="N65" s="383"/>
      <c r="O65" s="533"/>
      <c r="P65" s="535"/>
      <c r="Q65" s="535"/>
      <c r="R65" s="406"/>
      <c r="S65" s="406"/>
    </row>
    <row r="66" spans="1:19" ht="18" customHeight="1">
      <c r="A66" s="393" t="s">
        <v>21</v>
      </c>
      <c r="B66" s="516" t="s">
        <v>221</v>
      </c>
      <c r="C66" s="534">
        <v>154252</v>
      </c>
      <c r="D66" s="534">
        <v>207820</v>
      </c>
      <c r="E66" s="422">
        <v>1.3472758862121723</v>
      </c>
      <c r="F66" s="533"/>
      <c r="G66" s="535"/>
      <c r="H66" s="535"/>
      <c r="I66" s="383"/>
      <c r="J66" s="383"/>
      <c r="K66" s="383"/>
      <c r="L66" s="383"/>
      <c r="M66" s="383"/>
      <c r="N66" s="383"/>
      <c r="O66" s="406"/>
      <c r="P66" s="403"/>
      <c r="Q66" s="403"/>
      <c r="R66" s="406"/>
      <c r="S66" s="406"/>
    </row>
    <row r="67" spans="1:19" ht="18" customHeight="1">
      <c r="A67" s="393" t="s">
        <v>22</v>
      </c>
      <c r="B67" s="516" t="s">
        <v>60</v>
      </c>
      <c r="C67" s="534">
        <v>253082</v>
      </c>
      <c r="D67" s="534">
        <v>349466</v>
      </c>
      <c r="E67" s="422">
        <v>1.380840992247572</v>
      </c>
      <c r="F67" s="533"/>
      <c r="G67" s="535"/>
      <c r="H67" s="535"/>
      <c r="I67" s="383"/>
      <c r="J67" s="383"/>
      <c r="K67" s="383"/>
      <c r="L67" s="383"/>
      <c r="M67" s="383"/>
      <c r="N67" s="383"/>
      <c r="O67" s="406"/>
      <c r="P67" s="403"/>
      <c r="Q67" s="403"/>
      <c r="R67" s="406"/>
      <c r="S67" s="406"/>
    </row>
    <row r="68" spans="1:19" ht="18" customHeight="1">
      <c r="A68" s="393" t="s">
        <v>23</v>
      </c>
      <c r="B68" s="516" t="s">
        <v>76</v>
      </c>
      <c r="C68" s="534">
        <v>600137</v>
      </c>
      <c r="D68" s="534">
        <v>730512</v>
      </c>
      <c r="E68" s="422">
        <v>1.2172420630622673</v>
      </c>
      <c r="F68" s="533"/>
      <c r="G68" s="535"/>
      <c r="H68" s="535"/>
      <c r="I68" s="383"/>
      <c r="J68" s="383"/>
      <c r="K68" s="383"/>
      <c r="L68" s="383"/>
      <c r="M68" s="383"/>
      <c r="N68" s="383"/>
      <c r="O68" s="533"/>
      <c r="P68" s="535"/>
      <c r="Q68" s="535"/>
      <c r="R68" s="406"/>
      <c r="S68" s="406"/>
    </row>
    <row r="69" spans="1:19" ht="18" customHeight="1">
      <c r="A69" s="393" t="s">
        <v>24</v>
      </c>
      <c r="B69" s="516" t="s">
        <v>307</v>
      </c>
      <c r="C69" s="534">
        <v>856590</v>
      </c>
      <c r="D69" s="534">
        <v>838956</v>
      </c>
      <c r="E69" s="422">
        <v>0.9794137218505936</v>
      </c>
      <c r="F69" s="533"/>
      <c r="G69" s="535"/>
      <c r="H69" s="535"/>
      <c r="I69" s="383"/>
      <c r="J69" s="383"/>
      <c r="K69" s="383"/>
      <c r="L69" s="383"/>
      <c r="M69" s="383"/>
      <c r="N69" s="383"/>
      <c r="O69" s="533"/>
      <c r="P69" s="535"/>
      <c r="Q69" s="535"/>
      <c r="R69" s="406"/>
      <c r="S69" s="406"/>
    </row>
    <row r="70" spans="1:19" ht="18" customHeight="1">
      <c r="A70" s="393" t="s">
        <v>25</v>
      </c>
      <c r="B70" s="516" t="s">
        <v>308</v>
      </c>
      <c r="C70" s="534">
        <v>89520</v>
      </c>
      <c r="D70" s="534">
        <v>88533</v>
      </c>
      <c r="E70" s="422">
        <v>0.9889745308310992</v>
      </c>
      <c r="F70" s="533"/>
      <c r="G70" s="535"/>
      <c r="H70" s="535"/>
      <c r="I70" s="383"/>
      <c r="J70" s="383"/>
      <c r="K70" s="383"/>
      <c r="L70" s="383"/>
      <c r="M70" s="383"/>
      <c r="N70" s="383"/>
      <c r="O70" s="533"/>
      <c r="P70" s="535"/>
      <c r="Q70" s="535"/>
      <c r="R70" s="406"/>
      <c r="S70" s="406"/>
    </row>
    <row r="71" spans="1:19" ht="18" customHeight="1">
      <c r="A71" s="393" t="s">
        <v>26</v>
      </c>
      <c r="B71" s="516" t="s">
        <v>80</v>
      </c>
      <c r="C71" s="534">
        <v>59188</v>
      </c>
      <c r="D71" s="534">
        <v>67773</v>
      </c>
      <c r="E71" s="422">
        <v>1.145046293167534</v>
      </c>
      <c r="F71" s="533"/>
      <c r="G71" s="535"/>
      <c r="H71" s="535"/>
      <c r="I71" s="383"/>
      <c r="J71" s="383"/>
      <c r="K71" s="383"/>
      <c r="L71" s="383"/>
      <c r="M71" s="383"/>
      <c r="N71" s="383"/>
      <c r="O71" s="406"/>
      <c r="P71" s="403"/>
      <c r="Q71" s="403"/>
      <c r="R71" s="406"/>
      <c r="S71" s="406"/>
    </row>
    <row r="72" spans="1:19" ht="18" customHeight="1">
      <c r="A72" s="393" t="s">
        <v>27</v>
      </c>
      <c r="B72" s="516" t="s">
        <v>309</v>
      </c>
      <c r="C72" s="534">
        <v>715428</v>
      </c>
      <c r="D72" s="534">
        <v>769062</v>
      </c>
      <c r="E72" s="422">
        <v>1.0749677116355525</v>
      </c>
      <c r="F72" s="533"/>
      <c r="G72" s="535"/>
      <c r="H72" s="535"/>
      <c r="I72" s="383"/>
      <c r="J72" s="383"/>
      <c r="K72" s="383"/>
      <c r="L72" s="383"/>
      <c r="M72" s="383"/>
      <c r="N72" s="383"/>
      <c r="O72" s="533"/>
      <c r="P72" s="535"/>
      <c r="Q72" s="535"/>
      <c r="R72" s="406"/>
      <c r="S72" s="406"/>
    </row>
    <row r="73" spans="1:19" ht="18" customHeight="1">
      <c r="A73" s="393" t="s">
        <v>28</v>
      </c>
      <c r="B73" s="516" t="s">
        <v>61</v>
      </c>
      <c r="C73" s="534">
        <v>15014</v>
      </c>
      <c r="D73" s="534">
        <v>27954</v>
      </c>
      <c r="E73" s="422">
        <v>1.8618622618889036</v>
      </c>
      <c r="F73" s="533"/>
      <c r="G73" s="535"/>
      <c r="H73" s="535"/>
      <c r="I73" s="383"/>
      <c r="J73" s="383"/>
      <c r="K73" s="383"/>
      <c r="L73" s="383"/>
      <c r="M73" s="383"/>
      <c r="N73" s="383"/>
      <c r="O73" s="533"/>
      <c r="P73" s="535"/>
      <c r="Q73" s="535"/>
      <c r="R73" s="406"/>
      <c r="S73" s="406"/>
    </row>
    <row r="74" spans="1:19" ht="18" customHeight="1">
      <c r="A74" s="393" t="s">
        <v>29</v>
      </c>
      <c r="B74" s="54" t="s">
        <v>222</v>
      </c>
      <c r="C74" s="189" t="s">
        <v>326</v>
      </c>
      <c r="D74" s="189" t="s">
        <v>326</v>
      </c>
      <c r="E74" s="423" t="s">
        <v>77</v>
      </c>
      <c r="F74" s="533"/>
      <c r="G74" s="535"/>
      <c r="H74" s="535"/>
      <c r="I74" s="383"/>
      <c r="J74" s="383"/>
      <c r="K74" s="383"/>
      <c r="L74" s="383"/>
      <c r="M74" s="383"/>
      <c r="N74" s="383"/>
      <c r="O74" s="533"/>
      <c r="P74" s="535"/>
      <c r="Q74" s="535"/>
      <c r="R74" s="406"/>
      <c r="S74" s="406"/>
    </row>
    <row r="75" spans="1:19" ht="18" customHeight="1">
      <c r="A75" s="393" t="s">
        <v>34</v>
      </c>
      <c r="B75" s="516" t="s">
        <v>310</v>
      </c>
      <c r="C75" s="534">
        <v>74987</v>
      </c>
      <c r="D75" s="534">
        <v>62108</v>
      </c>
      <c r="E75" s="422">
        <v>0.8282502300398735</v>
      </c>
      <c r="F75" s="533"/>
      <c r="G75" s="535"/>
      <c r="H75" s="535"/>
      <c r="I75" s="383"/>
      <c r="J75" s="383"/>
      <c r="K75" s="383"/>
      <c r="L75" s="383"/>
      <c r="M75" s="383"/>
      <c r="N75" s="383"/>
      <c r="O75" s="383"/>
      <c r="P75" s="403"/>
      <c r="Q75" s="403"/>
      <c r="R75" s="406"/>
      <c r="S75" s="406"/>
    </row>
    <row r="76" spans="1:19" ht="18" customHeight="1">
      <c r="A76" s="393" t="s">
        <v>35</v>
      </c>
      <c r="B76" s="516" t="s">
        <v>213</v>
      </c>
      <c r="C76" s="534">
        <v>358338</v>
      </c>
      <c r="D76" s="534">
        <v>453251</v>
      </c>
      <c r="E76" s="422">
        <v>1.264870038901819</v>
      </c>
      <c r="F76" s="533"/>
      <c r="G76" s="535"/>
      <c r="H76" s="535"/>
      <c r="I76" s="383"/>
      <c r="J76" s="383"/>
      <c r="K76" s="383"/>
      <c r="L76" s="383"/>
      <c r="M76" s="383"/>
      <c r="N76" s="383"/>
      <c r="O76" s="406"/>
      <c r="P76" s="403"/>
      <c r="Q76" s="403"/>
      <c r="R76" s="406"/>
      <c r="S76" s="406"/>
    </row>
    <row r="77" spans="1:19" ht="18" customHeight="1">
      <c r="A77" s="393" t="s">
        <v>36</v>
      </c>
      <c r="B77" s="516" t="s">
        <v>311</v>
      </c>
      <c r="C77" s="534">
        <v>483</v>
      </c>
      <c r="D77" s="534">
        <v>519</v>
      </c>
      <c r="E77" s="422">
        <v>1.0745341614906831</v>
      </c>
      <c r="F77" s="533"/>
      <c r="G77" s="535"/>
      <c r="H77" s="535"/>
      <c r="I77" s="383"/>
      <c r="J77" s="383"/>
      <c r="K77" s="383"/>
      <c r="L77" s="383"/>
      <c r="M77" s="383"/>
      <c r="N77" s="383"/>
      <c r="O77" s="533"/>
      <c r="P77" s="535"/>
      <c r="Q77" s="535"/>
      <c r="R77" s="406"/>
      <c r="S77" s="406"/>
    </row>
    <row r="78" spans="1:19" ht="18" customHeight="1">
      <c r="A78" s="393" t="s">
        <v>37</v>
      </c>
      <c r="B78" s="516" t="s">
        <v>223</v>
      </c>
      <c r="C78" s="534">
        <v>32874</v>
      </c>
      <c r="D78" s="534">
        <v>37492</v>
      </c>
      <c r="E78" s="422">
        <v>1.1404757559165297</v>
      </c>
      <c r="F78" s="533"/>
      <c r="G78" s="535"/>
      <c r="H78" s="535"/>
      <c r="I78" s="383"/>
      <c r="J78" s="383"/>
      <c r="K78" s="383"/>
      <c r="L78" s="383"/>
      <c r="M78" s="383"/>
      <c r="N78" s="383"/>
      <c r="O78" s="533"/>
      <c r="P78" s="535"/>
      <c r="Q78" s="535"/>
      <c r="R78" s="406"/>
      <c r="S78" s="406"/>
    </row>
    <row r="79" spans="1:19" ht="18" customHeight="1">
      <c r="A79" s="393" t="s">
        <v>38</v>
      </c>
      <c r="B79" s="516" t="s">
        <v>62</v>
      </c>
      <c r="C79" s="534">
        <v>296999</v>
      </c>
      <c r="D79" s="534">
        <v>273095</v>
      </c>
      <c r="E79" s="422">
        <v>0.9195148805214832</v>
      </c>
      <c r="F79" s="533"/>
      <c r="G79" s="535"/>
      <c r="H79" s="535"/>
      <c r="I79" s="383"/>
      <c r="J79" s="383"/>
      <c r="K79" s="383"/>
      <c r="L79" s="383"/>
      <c r="M79" s="383"/>
      <c r="N79" s="383"/>
      <c r="O79" s="406"/>
      <c r="P79" s="403"/>
      <c r="Q79" s="403"/>
      <c r="R79" s="406"/>
      <c r="S79" s="406"/>
    </row>
    <row r="80" spans="1:19" ht="18" customHeight="1">
      <c r="A80" s="393" t="s">
        <v>39</v>
      </c>
      <c r="B80" s="516" t="s">
        <v>259</v>
      </c>
      <c r="C80" s="534">
        <v>425524</v>
      </c>
      <c r="D80" s="534">
        <v>441056</v>
      </c>
      <c r="E80" s="422">
        <v>1.036500878916348</v>
      </c>
      <c r="F80" s="533"/>
      <c r="G80" s="535"/>
      <c r="H80" s="535"/>
      <c r="I80" s="383"/>
      <c r="J80" s="383"/>
      <c r="K80" s="383"/>
      <c r="L80" s="383"/>
      <c r="M80" s="383"/>
      <c r="N80" s="383"/>
      <c r="O80" s="406"/>
      <c r="P80" s="403"/>
      <c r="Q80" s="403"/>
      <c r="R80" s="406"/>
      <c r="S80" s="406"/>
    </row>
    <row r="81" spans="1:19" ht="18" customHeight="1">
      <c r="A81" s="393" t="s">
        <v>40</v>
      </c>
      <c r="B81" s="516" t="s">
        <v>312</v>
      </c>
      <c r="C81" s="534">
        <v>184226</v>
      </c>
      <c r="D81" s="534">
        <v>224741</v>
      </c>
      <c r="E81" s="422">
        <v>1.2199200981403275</v>
      </c>
      <c r="F81" s="533"/>
      <c r="G81" s="535"/>
      <c r="H81" s="535"/>
      <c r="I81" s="383"/>
      <c r="J81" s="383"/>
      <c r="K81" s="383"/>
      <c r="L81" s="383"/>
      <c r="M81" s="383"/>
      <c r="O81" s="406"/>
      <c r="P81" s="403"/>
      <c r="Q81" s="403"/>
      <c r="R81" s="406"/>
      <c r="S81" s="406"/>
    </row>
    <row r="82" spans="1:19" ht="18" customHeight="1">
      <c r="A82" s="393" t="s">
        <v>41</v>
      </c>
      <c r="B82" s="516" t="s">
        <v>63</v>
      </c>
      <c r="C82" s="534">
        <v>8217789</v>
      </c>
      <c r="D82" s="534">
        <v>7791169</v>
      </c>
      <c r="E82" s="422">
        <v>0.9480857929060967</v>
      </c>
      <c r="F82" s="533"/>
      <c r="G82" s="535"/>
      <c r="H82" s="535"/>
      <c r="I82" s="383"/>
      <c r="J82" s="383"/>
      <c r="K82" s="383"/>
      <c r="L82" s="383"/>
      <c r="M82" s="383"/>
      <c r="O82" s="406"/>
      <c r="P82" s="403"/>
      <c r="Q82" s="403"/>
      <c r="R82" s="406"/>
      <c r="S82" s="406"/>
    </row>
    <row r="83" spans="1:19" ht="18" customHeight="1">
      <c r="A83" s="393" t="s">
        <v>42</v>
      </c>
      <c r="B83" s="516" t="s">
        <v>214</v>
      </c>
      <c r="C83" s="534">
        <v>76389</v>
      </c>
      <c r="D83" s="534">
        <v>71525</v>
      </c>
      <c r="E83" s="422">
        <v>0.9363259107986752</v>
      </c>
      <c r="F83" s="533"/>
      <c r="G83" s="535"/>
      <c r="H83" s="535"/>
      <c r="I83" s="383"/>
      <c r="J83" s="383"/>
      <c r="K83" s="383"/>
      <c r="L83" s="383"/>
      <c r="M83" s="383"/>
      <c r="O83" s="406"/>
      <c r="P83" s="406"/>
      <c r="Q83" s="406"/>
      <c r="R83" s="406"/>
      <c r="S83" s="406"/>
    </row>
    <row r="84" spans="1:19" ht="18" customHeight="1">
      <c r="A84" s="393" t="s">
        <v>43</v>
      </c>
      <c r="B84" s="516" t="s">
        <v>64</v>
      </c>
      <c r="C84" s="534">
        <v>92782</v>
      </c>
      <c r="D84" s="534">
        <v>166744</v>
      </c>
      <c r="E84" s="422">
        <v>1.7971589316893364</v>
      </c>
      <c r="F84" s="533"/>
      <c r="G84" s="535"/>
      <c r="H84" s="535"/>
      <c r="I84" s="383"/>
      <c r="J84" s="383"/>
      <c r="K84" s="383"/>
      <c r="L84" s="383"/>
      <c r="M84" s="383"/>
      <c r="O84" s="406"/>
      <c r="P84" s="406"/>
      <c r="Q84" s="406"/>
      <c r="R84" s="406"/>
      <c r="S84" s="406"/>
    </row>
    <row r="85" spans="1:19" ht="18" customHeight="1">
      <c r="A85" s="393" t="s">
        <v>68</v>
      </c>
      <c r="B85" s="516" t="s">
        <v>65</v>
      </c>
      <c r="C85" s="534">
        <v>188136</v>
      </c>
      <c r="D85" s="534">
        <v>232771</v>
      </c>
      <c r="E85" s="422">
        <v>1.237248586129183</v>
      </c>
      <c r="F85" s="533"/>
      <c r="G85" s="535"/>
      <c r="H85" s="535"/>
      <c r="I85" s="383"/>
      <c r="J85" s="383"/>
      <c r="K85" s="383"/>
      <c r="L85" s="383"/>
      <c r="M85" s="383"/>
      <c r="O85" s="406"/>
      <c r="P85" s="406"/>
      <c r="Q85" s="406"/>
      <c r="R85" s="406"/>
      <c r="S85" s="406"/>
    </row>
    <row r="86" spans="1:19" ht="18" customHeight="1">
      <c r="A86" s="393" t="s">
        <v>75</v>
      </c>
      <c r="B86" s="516" t="s">
        <v>224</v>
      </c>
      <c r="C86" s="534">
        <v>39897</v>
      </c>
      <c r="D86" s="534">
        <v>50528</v>
      </c>
      <c r="E86" s="422">
        <v>1.2664611374288794</v>
      </c>
      <c r="F86" s="533"/>
      <c r="G86" s="535"/>
      <c r="H86" s="535"/>
      <c r="I86" s="383"/>
      <c r="J86" s="383"/>
      <c r="K86" s="383"/>
      <c r="L86" s="383"/>
      <c r="M86" s="383"/>
      <c r="O86" s="406"/>
      <c r="P86" s="406"/>
      <c r="Q86" s="406"/>
      <c r="R86" s="406"/>
      <c r="S86" s="406"/>
    </row>
    <row r="87" spans="1:19" ht="18" customHeight="1">
      <c r="A87" s="393" t="s">
        <v>78</v>
      </c>
      <c r="B87" s="516" t="s">
        <v>225</v>
      </c>
      <c r="C87" s="534">
        <v>664871</v>
      </c>
      <c r="D87" s="534">
        <v>770412</v>
      </c>
      <c r="E87" s="422">
        <v>1.1587390636679897</v>
      </c>
      <c r="F87" s="533"/>
      <c r="G87" s="535"/>
      <c r="H87" s="535"/>
      <c r="I87" s="383"/>
      <c r="J87" s="383"/>
      <c r="K87" s="383"/>
      <c r="L87" s="383"/>
      <c r="M87" s="383"/>
      <c r="O87" s="406"/>
      <c r="P87" s="406"/>
      <c r="Q87" s="406"/>
      <c r="R87" s="406"/>
      <c r="S87" s="406"/>
    </row>
    <row r="88" spans="1:19" ht="18" customHeight="1" thickBot="1">
      <c r="A88" s="393" t="s">
        <v>81</v>
      </c>
      <c r="B88" s="516" t="s">
        <v>66</v>
      </c>
      <c r="C88" s="534">
        <v>2018311</v>
      </c>
      <c r="D88" s="534">
        <v>1859463</v>
      </c>
      <c r="E88" s="422">
        <v>0.9212965692601388</v>
      </c>
      <c r="F88" s="533"/>
      <c r="G88" s="535"/>
      <c r="H88" s="535"/>
      <c r="I88" s="383"/>
      <c r="J88" s="383"/>
      <c r="K88" s="383"/>
      <c r="L88" s="383"/>
      <c r="M88" s="383"/>
      <c r="O88" s="406"/>
      <c r="P88" s="406"/>
      <c r="Q88" s="406"/>
      <c r="R88" s="406"/>
      <c r="S88" s="406"/>
    </row>
    <row r="89" spans="1:19" ht="18" customHeight="1" thickBot="1">
      <c r="A89" s="386" t="s">
        <v>298</v>
      </c>
      <c r="B89" s="427" t="s">
        <v>2</v>
      </c>
      <c r="C89" s="414">
        <v>20125060</v>
      </c>
      <c r="D89" s="414">
        <v>20890513</v>
      </c>
      <c r="E89" s="428">
        <v>1.038034818281287</v>
      </c>
      <c r="F89" s="406"/>
      <c r="G89" s="535"/>
      <c r="H89" s="535"/>
      <c r="I89" s="383"/>
      <c r="J89" s="383"/>
      <c r="K89" s="383"/>
      <c r="L89" s="383"/>
      <c r="M89" s="383"/>
      <c r="O89" s="406"/>
      <c r="P89" s="406"/>
      <c r="Q89" s="406"/>
      <c r="R89" s="406"/>
      <c r="S89" s="406"/>
    </row>
    <row r="90" spans="2:4" ht="12.75">
      <c r="B90" s="406"/>
      <c r="C90" s="417"/>
      <c r="D90" s="406"/>
    </row>
    <row r="91" spans="2:4" ht="12.75">
      <c r="B91" s="406"/>
      <c r="C91" s="417"/>
      <c r="D91" s="417"/>
    </row>
    <row r="92" spans="3:4" ht="12.75">
      <c r="C92" s="402"/>
      <c r="D92" s="402"/>
    </row>
    <row r="93" ht="12.75">
      <c r="D93" s="402"/>
    </row>
    <row r="94" spans="1:7" ht="15" customHeight="1">
      <c r="A94" s="374" t="s">
        <v>84</v>
      </c>
      <c r="B94" s="375"/>
      <c r="C94" s="375"/>
      <c r="D94" s="375"/>
      <c r="E94" s="376"/>
      <c r="F94" s="375"/>
      <c r="G94" s="376"/>
    </row>
    <row r="95" spans="1:7" ht="15" customHeight="1" thickBot="1">
      <c r="A95" s="375"/>
      <c r="B95" s="375"/>
      <c r="C95" s="375"/>
      <c r="D95" s="375"/>
      <c r="E95" s="376"/>
      <c r="F95" s="375"/>
      <c r="G95" s="376"/>
    </row>
    <row r="96" spans="1:7" ht="15" customHeight="1">
      <c r="A96" s="429"/>
      <c r="B96" s="429"/>
      <c r="C96" s="379" t="s">
        <v>5</v>
      </c>
      <c r="D96" s="380"/>
      <c r="E96" s="381" t="s">
        <v>6</v>
      </c>
      <c r="F96" s="379" t="s">
        <v>30</v>
      </c>
      <c r="G96" s="430"/>
    </row>
    <row r="97" spans="1:11" ht="15" customHeight="1" thickBot="1">
      <c r="A97" s="393" t="s">
        <v>3</v>
      </c>
      <c r="B97" s="393" t="s">
        <v>31</v>
      </c>
      <c r="C97" s="431"/>
      <c r="D97" s="432"/>
      <c r="E97" s="423"/>
      <c r="F97" s="431" t="s">
        <v>85</v>
      </c>
      <c r="G97" s="433"/>
      <c r="J97" s="373"/>
      <c r="K97" s="373"/>
    </row>
    <row r="98" spans="1:7" ht="15" customHeight="1" thickBot="1">
      <c r="A98" s="384"/>
      <c r="B98" s="384"/>
      <c r="C98" s="385">
        <v>2008</v>
      </c>
      <c r="D98" s="386">
        <v>2009</v>
      </c>
      <c r="E98" s="486" t="s">
        <v>330</v>
      </c>
      <c r="F98" s="385">
        <v>2008</v>
      </c>
      <c r="G98" s="386">
        <v>2009</v>
      </c>
    </row>
    <row r="99" spans="1:11" ht="15" customHeight="1">
      <c r="A99" s="378"/>
      <c r="B99" s="437"/>
      <c r="C99" s="429"/>
      <c r="D99" s="438"/>
      <c r="E99" s="422"/>
      <c r="F99" s="439"/>
      <c r="G99" s="439"/>
      <c r="I99" s="436"/>
      <c r="J99" s="373"/>
      <c r="K99" s="373"/>
    </row>
    <row r="100" spans="1:11" ht="15" customHeight="1">
      <c r="A100" s="393" t="s">
        <v>7</v>
      </c>
      <c r="B100" s="440" t="s">
        <v>86</v>
      </c>
      <c r="C100" s="395">
        <v>28376419</v>
      </c>
      <c r="D100" s="395">
        <v>19216576</v>
      </c>
      <c r="E100" s="422">
        <v>0.6772022925091429</v>
      </c>
      <c r="F100" s="439">
        <v>0.727</v>
      </c>
      <c r="G100" s="439">
        <v>0.636</v>
      </c>
      <c r="I100" s="587"/>
      <c r="J100" s="373"/>
      <c r="K100" s="373"/>
    </row>
    <row r="101" spans="1:11" ht="15" customHeight="1">
      <c r="A101" s="393"/>
      <c r="B101" s="441"/>
      <c r="C101" s="395"/>
      <c r="D101" s="421"/>
      <c r="E101" s="422"/>
      <c r="F101" s="439"/>
      <c r="G101" s="439"/>
      <c r="I101" s="436"/>
      <c r="J101" s="373"/>
      <c r="K101" s="373"/>
    </row>
    <row r="102" spans="1:7" ht="15" customHeight="1">
      <c r="A102" s="393" t="s">
        <v>8</v>
      </c>
      <c r="B102" s="440" t="s">
        <v>87</v>
      </c>
      <c r="C102" s="395">
        <v>131588</v>
      </c>
      <c r="D102" s="395">
        <v>125866</v>
      </c>
      <c r="E102" s="422">
        <v>0.9565157917135301</v>
      </c>
      <c r="F102" s="439">
        <v>0.0033753826541376565</v>
      </c>
      <c r="G102" s="439">
        <v>0.004156988214380585</v>
      </c>
    </row>
    <row r="103" spans="1:7" ht="15" customHeight="1">
      <c r="A103" s="393"/>
      <c r="B103" s="441" t="s">
        <v>32</v>
      </c>
      <c r="C103" s="395"/>
      <c r="D103" s="395"/>
      <c r="E103" s="422"/>
      <c r="F103" s="439"/>
      <c r="G103" s="439"/>
    </row>
    <row r="104" spans="1:7" ht="15" customHeight="1">
      <c r="A104" s="393" t="s">
        <v>9</v>
      </c>
      <c r="B104" s="440" t="s">
        <v>340</v>
      </c>
      <c r="C104" s="395">
        <v>6289242</v>
      </c>
      <c r="D104" s="395">
        <v>6458122</v>
      </c>
      <c r="E104" s="422">
        <v>1.026852202538875</v>
      </c>
      <c r="F104" s="439">
        <v>0.1613262482481231</v>
      </c>
      <c r="G104" s="439">
        <v>0.21329300240757607</v>
      </c>
    </row>
    <row r="105" spans="1:7" ht="15" customHeight="1">
      <c r="A105" s="393"/>
      <c r="B105" s="441" t="s">
        <v>341</v>
      </c>
      <c r="C105" s="442"/>
      <c r="D105" s="442"/>
      <c r="E105" s="422"/>
      <c r="F105" s="439"/>
      <c r="G105" s="439"/>
    </row>
    <row r="106" spans="1:7" ht="15" customHeight="1">
      <c r="A106" s="393" t="s">
        <v>12</v>
      </c>
      <c r="B106" s="440" t="s">
        <v>88</v>
      </c>
      <c r="C106" s="395">
        <v>61654</v>
      </c>
      <c r="D106" s="395">
        <v>71192</v>
      </c>
      <c r="E106" s="422">
        <v>1.1547020469069322</v>
      </c>
      <c r="F106" s="439">
        <v>0.0015814955935055102</v>
      </c>
      <c r="G106" s="439">
        <v>0.002351264876600373</v>
      </c>
    </row>
    <row r="107" spans="1:7" ht="15" customHeight="1">
      <c r="A107" s="393"/>
      <c r="B107" s="441"/>
      <c r="C107" s="395"/>
      <c r="D107" s="395"/>
      <c r="E107" s="422"/>
      <c r="F107" s="439"/>
      <c r="G107" s="439"/>
    </row>
    <row r="108" spans="1:7" ht="15" customHeight="1">
      <c r="A108" s="393" t="s">
        <v>13</v>
      </c>
      <c r="B108" s="440" t="s">
        <v>333</v>
      </c>
      <c r="C108" s="395">
        <v>4077713</v>
      </c>
      <c r="D108" s="395">
        <v>4339805</v>
      </c>
      <c r="E108" s="422">
        <v>1.064274263539391</v>
      </c>
      <c r="F108" s="439">
        <v>0.10459800079605758</v>
      </c>
      <c r="G108" s="439">
        <v>0.14333114771034222</v>
      </c>
    </row>
    <row r="109" spans="1:7" ht="15" customHeight="1">
      <c r="A109" s="393"/>
      <c r="B109" s="372" t="s">
        <v>334</v>
      </c>
      <c r="C109" s="395"/>
      <c r="D109" s="395"/>
      <c r="E109" s="422"/>
      <c r="F109" s="439"/>
      <c r="G109" s="439"/>
    </row>
    <row r="110" spans="1:7" ht="15" customHeight="1">
      <c r="A110" s="393" t="s">
        <v>14</v>
      </c>
      <c r="B110" s="443" t="s">
        <v>212</v>
      </c>
      <c r="C110" s="395">
        <v>48001</v>
      </c>
      <c r="D110" s="395">
        <v>66610</v>
      </c>
      <c r="E110" s="422">
        <v>1.3876794233453469</v>
      </c>
      <c r="F110" s="439">
        <v>0.0012312805330369156</v>
      </c>
      <c r="G110" s="439">
        <v>0.002199934731856822</v>
      </c>
    </row>
    <row r="111" spans="1:7" ht="15" customHeight="1" thickBot="1">
      <c r="A111" s="393"/>
      <c r="B111" s="443"/>
      <c r="C111" s="425"/>
      <c r="D111" s="425"/>
      <c r="E111" s="422"/>
      <c r="F111" s="439"/>
      <c r="G111" s="439"/>
    </row>
    <row r="112" spans="1:7" ht="15" customHeight="1">
      <c r="A112" s="378"/>
      <c r="B112" s="444"/>
      <c r="C112" s="395"/>
      <c r="D112" s="395"/>
      <c r="E112" s="391"/>
      <c r="F112" s="445"/>
      <c r="G112" s="445"/>
    </row>
    <row r="113" spans="1:7" ht="15" customHeight="1">
      <c r="A113" s="446" t="s">
        <v>14</v>
      </c>
      <c r="B113" s="416" t="s">
        <v>2</v>
      </c>
      <c r="C113" s="447">
        <v>38984617</v>
      </c>
      <c r="D113" s="447">
        <v>30278171</v>
      </c>
      <c r="E113" s="422">
        <v>0.7766697053866144</v>
      </c>
      <c r="F113" s="439">
        <v>1</v>
      </c>
      <c r="G113" s="439">
        <v>1</v>
      </c>
    </row>
    <row r="114" spans="1:7" ht="15" customHeight="1" thickBot="1">
      <c r="A114" s="384"/>
      <c r="B114" s="448"/>
      <c r="C114" s="425"/>
      <c r="D114" s="426"/>
      <c r="E114" s="396"/>
      <c r="F114" s="449"/>
      <c r="G114" s="450"/>
    </row>
    <row r="115" spans="3:4" ht="15" customHeight="1">
      <c r="C115" s="402"/>
      <c r="D115" s="402"/>
    </row>
    <row r="116" spans="3:6" ht="15" customHeight="1">
      <c r="C116" s="402"/>
      <c r="D116" s="402"/>
      <c r="F116" s="373"/>
    </row>
    <row r="117" spans="3:4" ht="15" customHeight="1">
      <c r="C117" s="402"/>
      <c r="D117" s="402"/>
    </row>
    <row r="118" spans="3:4" ht="15" customHeight="1">
      <c r="C118" s="402"/>
      <c r="D118" s="402"/>
    </row>
    <row r="119" spans="3:7" ht="15" customHeight="1">
      <c r="C119" s="451"/>
      <c r="D119" s="451"/>
      <c r="E119" s="411"/>
      <c r="F119" s="411"/>
      <c r="G119" s="403"/>
    </row>
    <row r="120" spans="1:7" ht="15" customHeight="1">
      <c r="A120" s="374" t="s">
        <v>89</v>
      </c>
      <c r="B120" s="382"/>
      <c r="C120" s="452"/>
      <c r="D120" s="452"/>
      <c r="E120" s="453"/>
      <c r="F120" s="453"/>
      <c r="G120" s="453"/>
    </row>
    <row r="121" spans="3:6" ht="15" customHeight="1" thickBot="1">
      <c r="C121" s="402"/>
      <c r="D121" s="402"/>
      <c r="F121" s="373"/>
    </row>
    <row r="122" spans="1:7" ht="15" customHeight="1">
      <c r="A122" s="378"/>
      <c r="B122" s="378"/>
      <c r="C122" s="379" t="s">
        <v>5</v>
      </c>
      <c r="D122" s="380"/>
      <c r="E122" s="381" t="s">
        <v>6</v>
      </c>
      <c r="F122" s="379" t="s">
        <v>30</v>
      </c>
      <c r="G122" s="430"/>
    </row>
    <row r="123" spans="1:7" ht="15" customHeight="1" thickBot="1">
      <c r="A123" s="454" t="s">
        <v>3</v>
      </c>
      <c r="B123" s="455" t="s">
        <v>31</v>
      </c>
      <c r="C123" s="431"/>
      <c r="D123" s="432"/>
      <c r="E123" s="423"/>
      <c r="F123" s="431" t="s">
        <v>85</v>
      </c>
      <c r="G123" s="433"/>
    </row>
    <row r="124" spans="1:7" ht="15" customHeight="1" thickBot="1">
      <c r="A124" s="384"/>
      <c r="B124" s="384"/>
      <c r="C124" s="385">
        <v>2008</v>
      </c>
      <c r="D124" s="386">
        <v>2009</v>
      </c>
      <c r="E124" s="486" t="s">
        <v>330</v>
      </c>
      <c r="F124" s="385">
        <v>2008</v>
      </c>
      <c r="G124" s="386">
        <v>2009</v>
      </c>
    </row>
    <row r="125" spans="1:7" ht="15" customHeight="1">
      <c r="A125" s="429"/>
      <c r="B125" s="456"/>
      <c r="C125" s="457"/>
      <c r="D125" s="457"/>
      <c r="E125" s="391"/>
      <c r="F125" s="391"/>
      <c r="G125" s="391"/>
    </row>
    <row r="126" spans="1:7" ht="15" customHeight="1">
      <c r="A126" s="393" t="s">
        <v>7</v>
      </c>
      <c r="B126" s="458" t="s">
        <v>90</v>
      </c>
      <c r="C126" s="395">
        <v>1203103</v>
      </c>
      <c r="D126" s="395">
        <v>1202600</v>
      </c>
      <c r="E126" s="422">
        <v>0.9995819144329289</v>
      </c>
      <c r="F126" s="422">
        <v>0.05978133729787638</v>
      </c>
      <c r="G126" s="422">
        <v>0.05756680077698427</v>
      </c>
    </row>
    <row r="127" spans="1:7" ht="15" customHeight="1">
      <c r="A127" s="393"/>
      <c r="B127" s="459" t="s">
        <v>46</v>
      </c>
      <c r="C127" s="395"/>
      <c r="D127" s="395"/>
      <c r="E127" s="422"/>
      <c r="F127" s="422"/>
      <c r="G127" s="422"/>
    </row>
    <row r="128" spans="1:7" ht="15" customHeight="1">
      <c r="A128" s="393" t="s">
        <v>8</v>
      </c>
      <c r="B128" s="458" t="s">
        <v>91</v>
      </c>
      <c r="C128" s="395">
        <v>296240</v>
      </c>
      <c r="D128" s="395">
        <v>277882</v>
      </c>
      <c r="E128" s="422">
        <v>0.9380299756953822</v>
      </c>
      <c r="F128" s="422">
        <v>0.014719956114416554</v>
      </c>
      <c r="G128" s="422">
        <v>0.013301827485040697</v>
      </c>
    </row>
    <row r="129" spans="1:7" ht="15" customHeight="1">
      <c r="A129" s="393"/>
      <c r="B129" s="459"/>
      <c r="C129" s="395"/>
      <c r="D129" s="395"/>
      <c r="E129" s="422"/>
      <c r="F129" s="422"/>
      <c r="G129" s="422"/>
    </row>
    <row r="130" spans="1:7" ht="15" customHeight="1">
      <c r="A130" s="393" t="s">
        <v>9</v>
      </c>
      <c r="B130" s="458" t="s">
        <v>92</v>
      </c>
      <c r="C130" s="395">
        <v>5136093</v>
      </c>
      <c r="D130" s="395">
        <v>4829382</v>
      </c>
      <c r="E130" s="422">
        <v>0.9402832074886495</v>
      </c>
      <c r="F130" s="422">
        <v>0.25520882919106824</v>
      </c>
      <c r="G130" s="422">
        <v>0.231</v>
      </c>
    </row>
    <row r="131" spans="1:7" ht="15" customHeight="1">
      <c r="A131" s="393"/>
      <c r="B131" s="459" t="s">
        <v>47</v>
      </c>
      <c r="C131" s="395"/>
      <c r="D131" s="395"/>
      <c r="E131" s="422"/>
      <c r="F131" s="422"/>
      <c r="G131" s="422"/>
    </row>
    <row r="132" spans="1:7" ht="15" customHeight="1">
      <c r="A132" s="393" t="s">
        <v>12</v>
      </c>
      <c r="B132" s="458" t="s">
        <v>93</v>
      </c>
      <c r="C132" s="395">
        <v>11874</v>
      </c>
      <c r="D132" s="395">
        <v>16988</v>
      </c>
      <c r="E132" s="422">
        <v>1.4306889001179046</v>
      </c>
      <c r="F132" s="422">
        <v>0.000590010663322246</v>
      </c>
      <c r="G132" s="422">
        <v>0.0008131920934636693</v>
      </c>
    </row>
    <row r="133" spans="1:7" ht="15" customHeight="1">
      <c r="A133" s="393"/>
      <c r="B133" s="459"/>
      <c r="C133" s="395"/>
      <c r="D133" s="395"/>
      <c r="E133" s="422"/>
      <c r="F133" s="422"/>
      <c r="G133" s="422"/>
    </row>
    <row r="134" spans="1:7" ht="15" customHeight="1">
      <c r="A134" s="393" t="s">
        <v>13</v>
      </c>
      <c r="B134" s="458" t="s">
        <v>94</v>
      </c>
      <c r="C134" s="395">
        <v>17133</v>
      </c>
      <c r="D134" s="395">
        <v>20211</v>
      </c>
      <c r="E134" s="422">
        <v>1.1796533006478724</v>
      </c>
      <c r="F134" s="422">
        <v>0.0008513266544298502</v>
      </c>
      <c r="G134" s="422">
        <v>0.0009674726513417837</v>
      </c>
    </row>
    <row r="135" spans="1:7" ht="15" customHeight="1">
      <c r="A135" s="393"/>
      <c r="B135" s="459"/>
      <c r="C135" s="395"/>
      <c r="D135" s="395"/>
      <c r="E135" s="422"/>
      <c r="F135" s="422"/>
      <c r="G135" s="422"/>
    </row>
    <row r="136" spans="1:7" ht="15" customHeight="1">
      <c r="A136" s="393" t="s">
        <v>14</v>
      </c>
      <c r="B136" s="458" t="s">
        <v>95</v>
      </c>
      <c r="C136" s="395">
        <v>101141</v>
      </c>
      <c r="D136" s="395">
        <v>106358</v>
      </c>
      <c r="E136" s="422">
        <v>1.0515814555916987</v>
      </c>
      <c r="F136" s="422">
        <v>0.005025624768323672</v>
      </c>
      <c r="G136" s="422">
        <v>0.0050912105413591325</v>
      </c>
    </row>
    <row r="137" spans="1:7" ht="15" customHeight="1">
      <c r="A137" s="393"/>
      <c r="B137" s="459"/>
      <c r="C137" s="395"/>
      <c r="D137" s="395"/>
      <c r="E137" s="422"/>
      <c r="F137" s="422"/>
      <c r="G137" s="422"/>
    </row>
    <row r="138" spans="1:7" ht="15" customHeight="1">
      <c r="A138" s="393" t="s">
        <v>15</v>
      </c>
      <c r="B138" s="458" t="s">
        <v>96</v>
      </c>
      <c r="C138" s="395">
        <v>112745</v>
      </c>
      <c r="D138" s="395">
        <v>92299</v>
      </c>
      <c r="E138" s="422">
        <v>0.8186527118719233</v>
      </c>
      <c r="F138" s="422">
        <v>0.005602219322575932</v>
      </c>
      <c r="G138" s="422">
        <v>0.004418225631893291</v>
      </c>
    </row>
    <row r="139" spans="1:7" ht="15" customHeight="1">
      <c r="A139" s="393"/>
      <c r="B139" s="459"/>
      <c r="C139" s="395"/>
      <c r="D139" s="395"/>
      <c r="E139" s="422"/>
      <c r="F139" s="422"/>
      <c r="G139" s="422"/>
    </row>
    <row r="140" spans="1:8" ht="15" customHeight="1">
      <c r="A140" s="393" t="s">
        <v>16</v>
      </c>
      <c r="B140" s="458" t="s">
        <v>97</v>
      </c>
      <c r="C140" s="395">
        <v>1881385</v>
      </c>
      <c r="D140" s="395">
        <v>2170170</v>
      </c>
      <c r="E140" s="422">
        <v>1.1534959617515819</v>
      </c>
      <c r="F140" s="422">
        <v>0.09348469023197943</v>
      </c>
      <c r="G140" s="422">
        <v>0.10388304011490766</v>
      </c>
      <c r="H140" s="402"/>
    </row>
    <row r="141" spans="1:7" ht="15" customHeight="1">
      <c r="A141" s="393"/>
      <c r="B141" s="459" t="s">
        <v>48</v>
      </c>
      <c r="C141" s="395"/>
      <c r="D141" s="395"/>
      <c r="E141" s="422"/>
      <c r="F141" s="422"/>
      <c r="G141" s="422"/>
    </row>
    <row r="142" spans="1:7" ht="15" customHeight="1">
      <c r="A142" s="393" t="s">
        <v>17</v>
      </c>
      <c r="B142" s="458" t="s">
        <v>98</v>
      </c>
      <c r="C142" s="395">
        <v>1432975</v>
      </c>
      <c r="D142" s="395">
        <v>1542016</v>
      </c>
      <c r="E142" s="422">
        <v>1.0760941398140234</v>
      </c>
      <c r="F142" s="422">
        <v>0.07120351442430482</v>
      </c>
      <c r="G142" s="422">
        <v>0.07381417584144535</v>
      </c>
    </row>
    <row r="143" spans="1:7" ht="15" customHeight="1">
      <c r="A143" s="393"/>
      <c r="B143" s="459" t="s">
        <v>49</v>
      </c>
      <c r="C143" s="395"/>
      <c r="D143" s="395"/>
      <c r="E143" s="422"/>
      <c r="F143" s="422"/>
      <c r="G143" s="422"/>
    </row>
    <row r="144" spans="1:7" ht="15" customHeight="1">
      <c r="A144" s="393" t="s">
        <v>18</v>
      </c>
      <c r="B144" s="458" t="s">
        <v>99</v>
      </c>
      <c r="C144" s="395">
        <v>6878624</v>
      </c>
      <c r="D144" s="395">
        <v>6988372</v>
      </c>
      <c r="E144" s="422">
        <v>1.0159549351730812</v>
      </c>
      <c r="F144" s="422">
        <v>0.34179396235340415</v>
      </c>
      <c r="G144" s="422">
        <v>0.335</v>
      </c>
    </row>
    <row r="145" spans="1:7" ht="15" customHeight="1">
      <c r="A145" s="393"/>
      <c r="B145" s="459" t="s">
        <v>50</v>
      </c>
      <c r="C145" s="395"/>
      <c r="D145" s="395"/>
      <c r="E145" s="422"/>
      <c r="F145" s="422"/>
      <c r="G145" s="422"/>
    </row>
    <row r="146" spans="1:7" ht="15" customHeight="1">
      <c r="A146" s="393" t="s">
        <v>19</v>
      </c>
      <c r="B146" s="458" t="s">
        <v>100</v>
      </c>
      <c r="C146" s="395">
        <v>21463</v>
      </c>
      <c r="D146" s="395">
        <v>24049</v>
      </c>
      <c r="E146" s="422">
        <v>1.12048641848763</v>
      </c>
      <c r="F146" s="422">
        <v>0.0010664812924781341</v>
      </c>
      <c r="G146" s="422">
        <v>0.001151192409683764</v>
      </c>
    </row>
    <row r="147" spans="1:7" ht="15" customHeight="1">
      <c r="A147" s="393"/>
      <c r="B147" s="459" t="s">
        <v>51</v>
      </c>
      <c r="C147" s="395"/>
      <c r="D147" s="395"/>
      <c r="E147" s="422"/>
      <c r="F147" s="422"/>
      <c r="G147" s="422"/>
    </row>
    <row r="148" spans="1:7" ht="15" customHeight="1">
      <c r="A148" s="393" t="s">
        <v>20</v>
      </c>
      <c r="B148" s="458" t="s">
        <v>101</v>
      </c>
      <c r="C148" s="395">
        <v>15476</v>
      </c>
      <c r="D148" s="395">
        <v>25838</v>
      </c>
      <c r="E148" s="422">
        <v>1.6695528560351511</v>
      </c>
      <c r="F148" s="422">
        <v>0.0007689914961744213</v>
      </c>
      <c r="G148" s="422">
        <v>0.001236829368431498</v>
      </c>
    </row>
    <row r="149" spans="1:7" ht="15" customHeight="1">
      <c r="A149" s="393"/>
      <c r="B149" s="459" t="s">
        <v>52</v>
      </c>
      <c r="C149" s="395"/>
      <c r="D149" s="395"/>
      <c r="E149" s="422"/>
      <c r="F149" s="422"/>
      <c r="G149" s="422"/>
    </row>
    <row r="150" spans="1:7" ht="15" customHeight="1">
      <c r="A150" s="393" t="s">
        <v>21</v>
      </c>
      <c r="B150" s="458" t="s">
        <v>102</v>
      </c>
      <c r="C150" s="395">
        <v>973140</v>
      </c>
      <c r="D150" s="395">
        <v>1112825</v>
      </c>
      <c r="E150" s="422">
        <v>1.143540497770105</v>
      </c>
      <c r="F150" s="422">
        <v>0.048354638445798424</v>
      </c>
      <c r="G150" s="422">
        <v>0.05326939553853943</v>
      </c>
    </row>
    <row r="151" spans="1:7" ht="15" customHeight="1">
      <c r="A151" s="393"/>
      <c r="B151" s="459" t="s">
        <v>53</v>
      </c>
      <c r="C151" s="395"/>
      <c r="D151" s="395"/>
      <c r="E151" s="422"/>
      <c r="F151" s="422"/>
      <c r="G151" s="422"/>
    </row>
    <row r="152" spans="1:7" ht="15" customHeight="1">
      <c r="A152" s="393" t="s">
        <v>22</v>
      </c>
      <c r="B152" s="458" t="s">
        <v>103</v>
      </c>
      <c r="C152" s="395">
        <v>491983</v>
      </c>
      <c r="D152" s="395">
        <v>460095</v>
      </c>
      <c r="E152" s="422">
        <v>0.9351847523186777</v>
      </c>
      <c r="F152" s="422">
        <v>0.02444628736510599</v>
      </c>
      <c r="G152" s="422">
        <v>0.02202411209336985</v>
      </c>
    </row>
    <row r="153" spans="1:7" ht="15" customHeight="1">
      <c r="A153" s="393"/>
      <c r="B153" s="459"/>
      <c r="C153" s="395"/>
      <c r="D153" s="395"/>
      <c r="E153" s="422"/>
      <c r="F153" s="422"/>
      <c r="G153" s="422"/>
    </row>
    <row r="154" spans="1:7" ht="15" customHeight="1">
      <c r="A154" s="393" t="s">
        <v>23</v>
      </c>
      <c r="B154" s="458" t="s">
        <v>104</v>
      </c>
      <c r="C154" s="395">
        <v>215178</v>
      </c>
      <c r="D154" s="395">
        <v>277540</v>
      </c>
      <c r="E154" s="422">
        <v>1.289815873369954</v>
      </c>
      <c r="F154" s="422">
        <v>0.010692042657264127</v>
      </c>
      <c r="G154" s="422">
        <v>0.013285456417465669</v>
      </c>
    </row>
    <row r="155" spans="1:7" ht="15" customHeight="1">
      <c r="A155" s="393"/>
      <c r="B155" s="459"/>
      <c r="C155" s="395"/>
      <c r="D155" s="395"/>
      <c r="E155" s="422"/>
      <c r="F155" s="422"/>
      <c r="G155" s="422"/>
    </row>
    <row r="156" spans="1:7" ht="15" customHeight="1">
      <c r="A156" s="393" t="s">
        <v>24</v>
      </c>
      <c r="B156" s="458" t="s">
        <v>105</v>
      </c>
      <c r="C156" s="395">
        <v>547059</v>
      </c>
      <c r="D156" s="395">
        <v>871780</v>
      </c>
      <c r="E156" s="422">
        <v>1.5935758300293021</v>
      </c>
      <c r="F156" s="422">
        <v>0.0271829748582116</v>
      </c>
      <c r="G156" s="422">
        <v>0.04173090435835635</v>
      </c>
    </row>
    <row r="157" spans="1:7" ht="15" customHeight="1">
      <c r="A157" s="393"/>
      <c r="B157" s="459"/>
      <c r="C157" s="395"/>
      <c r="D157" s="395"/>
      <c r="E157" s="422"/>
      <c r="F157" s="422"/>
      <c r="G157" s="422"/>
    </row>
    <row r="158" spans="1:7" ht="15" customHeight="1">
      <c r="A158" s="393" t="s">
        <v>25</v>
      </c>
      <c r="B158" s="458" t="s">
        <v>106</v>
      </c>
      <c r="C158" s="395">
        <v>71858</v>
      </c>
      <c r="D158" s="395">
        <v>95392</v>
      </c>
      <c r="E158" s="422">
        <v>1.327507027749172</v>
      </c>
      <c r="F158" s="422">
        <v>0.0035705732057444797</v>
      </c>
      <c r="G158" s="422">
        <v>0.004566283269348149</v>
      </c>
    </row>
    <row r="159" spans="1:7" ht="15" customHeight="1">
      <c r="A159" s="393"/>
      <c r="B159" s="459"/>
      <c r="C159" s="395"/>
      <c r="D159" s="395"/>
      <c r="E159" s="422"/>
      <c r="F159" s="422"/>
      <c r="G159" s="422"/>
    </row>
    <row r="160" spans="1:7" ht="15" customHeight="1">
      <c r="A160" s="393" t="s">
        <v>26</v>
      </c>
      <c r="B160" s="458" t="s">
        <v>107</v>
      </c>
      <c r="C160" s="395">
        <v>207239</v>
      </c>
      <c r="D160" s="395">
        <v>286740</v>
      </c>
      <c r="E160" s="422">
        <v>1.3836198784977731</v>
      </c>
      <c r="F160" s="422">
        <v>0.010297559361313706</v>
      </c>
      <c r="G160" s="422">
        <v>0.01372584770895765</v>
      </c>
    </row>
    <row r="161" spans="1:7" ht="15" customHeight="1">
      <c r="A161" s="393"/>
      <c r="B161" s="459" t="s">
        <v>335</v>
      </c>
      <c r="C161" s="395"/>
      <c r="D161" s="395"/>
      <c r="E161" s="422"/>
      <c r="F161" s="422"/>
      <c r="G161" s="422"/>
    </row>
    <row r="162" spans="1:7" ht="15" customHeight="1">
      <c r="A162" s="393" t="s">
        <v>27</v>
      </c>
      <c r="B162" s="458" t="s">
        <v>108</v>
      </c>
      <c r="C162" s="395">
        <v>510351</v>
      </c>
      <c r="D162" s="395">
        <v>489976</v>
      </c>
      <c r="E162" s="422">
        <v>0.9600764963721047</v>
      </c>
      <c r="F162" s="422">
        <v>0.02535898029620781</v>
      </c>
      <c r="G162" s="422">
        <v>0.023454474286964615</v>
      </c>
    </row>
    <row r="163" spans="1:7" ht="15" customHeight="1" thickBot="1">
      <c r="A163" s="384"/>
      <c r="C163" s="395"/>
      <c r="D163" s="395"/>
      <c r="E163" s="422"/>
      <c r="F163" s="396"/>
      <c r="G163" s="396"/>
    </row>
    <row r="164" spans="1:7" ht="15" customHeight="1">
      <c r="A164" s="407"/>
      <c r="B164" s="437"/>
      <c r="C164" s="418"/>
      <c r="D164" s="418"/>
      <c r="E164" s="391"/>
      <c r="F164" s="391"/>
      <c r="G164" s="391"/>
    </row>
    <row r="165" spans="1:7" ht="15" customHeight="1">
      <c r="A165" s="446">
        <v>20</v>
      </c>
      <c r="B165" s="460" t="s">
        <v>2</v>
      </c>
      <c r="C165" s="461">
        <v>20125060</v>
      </c>
      <c r="D165" s="461">
        <v>20890513</v>
      </c>
      <c r="E165" s="422">
        <v>1.038034818281287</v>
      </c>
      <c r="F165" s="439">
        <v>1</v>
      </c>
      <c r="G165" s="439">
        <v>1</v>
      </c>
    </row>
    <row r="166" spans="1:7" ht="15" customHeight="1" thickBot="1">
      <c r="A166" s="462"/>
      <c r="B166" s="463"/>
      <c r="C166" s="424"/>
      <c r="D166" s="424"/>
      <c r="E166" s="396"/>
      <c r="F166" s="396"/>
      <c r="G166" s="396"/>
    </row>
    <row r="167" spans="3:6" ht="12.75">
      <c r="C167" s="402"/>
      <c r="D167" s="402"/>
      <c r="F167" s="373"/>
    </row>
    <row r="168" spans="3:9" ht="12.75">
      <c r="C168" s="402"/>
      <c r="D168" s="402"/>
      <c r="F168" s="373"/>
      <c r="H168" s="373"/>
      <c r="I168" s="373"/>
    </row>
    <row r="169" spans="3:9" ht="12.75">
      <c r="C169" s="402"/>
      <c r="D169" s="402"/>
      <c r="F169" s="373"/>
      <c r="H169" s="373"/>
      <c r="I169" s="373"/>
    </row>
    <row r="170" spans="3:9" ht="12.75">
      <c r="C170" s="402"/>
      <c r="D170" s="402"/>
      <c r="F170" s="373"/>
      <c r="H170" s="373"/>
      <c r="I170" s="373"/>
    </row>
    <row r="171" spans="3:4" ht="12.75">
      <c r="C171" s="402"/>
      <c r="D171" s="402"/>
    </row>
    <row r="172" spans="1:5" ht="18" customHeight="1">
      <c r="A172" s="374" t="s">
        <v>109</v>
      </c>
      <c r="B172" s="375"/>
      <c r="C172" s="375"/>
      <c r="D172" s="375"/>
      <c r="E172" s="375"/>
    </row>
    <row r="173" spans="1:5" ht="18" customHeight="1" thickBot="1">
      <c r="A173" s="375"/>
      <c r="B173" s="375"/>
      <c r="C173" s="375"/>
      <c r="D173" s="375"/>
      <c r="E173" s="375"/>
    </row>
    <row r="174" spans="1:5" ht="18" customHeight="1" thickBot="1">
      <c r="A174" s="378" t="s">
        <v>3</v>
      </c>
      <c r="B174" s="378" t="s">
        <v>4</v>
      </c>
      <c r="C174" s="379" t="s">
        <v>110</v>
      </c>
      <c r="D174" s="380"/>
      <c r="E174" s="381" t="s">
        <v>6</v>
      </c>
    </row>
    <row r="175" spans="1:5" ht="18" customHeight="1" thickBot="1">
      <c r="A175" s="384"/>
      <c r="B175" s="384"/>
      <c r="C175" s="385">
        <v>2008</v>
      </c>
      <c r="D175" s="386">
        <v>2009</v>
      </c>
      <c r="E175" s="387" t="s">
        <v>330</v>
      </c>
    </row>
    <row r="176" spans="1:5" ht="18" customHeight="1">
      <c r="A176" s="378" t="s">
        <v>7</v>
      </c>
      <c r="B176" s="389" t="s">
        <v>0</v>
      </c>
      <c r="C176" s="390">
        <v>37323326</v>
      </c>
      <c r="D176" s="390">
        <v>29291263</v>
      </c>
      <c r="E176" s="391">
        <v>0.784797769630713</v>
      </c>
    </row>
    <row r="177" spans="1:5" ht="18" customHeight="1" thickBot="1">
      <c r="A177" s="393" t="s">
        <v>8</v>
      </c>
      <c r="B177" s="394" t="s">
        <v>1</v>
      </c>
      <c r="C177" s="395">
        <v>17019257</v>
      </c>
      <c r="D177" s="420">
        <v>18178924</v>
      </c>
      <c r="E177" s="396">
        <v>1.0681385209706864</v>
      </c>
    </row>
    <row r="178" spans="1:5" ht="18" customHeight="1" thickBot="1">
      <c r="A178" s="398" t="s">
        <v>9</v>
      </c>
      <c r="B178" s="399" t="s">
        <v>2</v>
      </c>
      <c r="C178" s="414">
        <v>54342583</v>
      </c>
      <c r="D178" s="464">
        <v>47470187</v>
      </c>
      <c r="E178" s="465">
        <v>0.8735357132361559</v>
      </c>
    </row>
    <row r="179" spans="1:5" ht="18" customHeight="1">
      <c r="A179" s="397"/>
      <c r="E179" s="372"/>
    </row>
    <row r="180" spans="1:5" ht="18" customHeight="1">
      <c r="A180" s="397"/>
      <c r="E180" s="372"/>
    </row>
    <row r="181" spans="1:5" ht="18" customHeight="1">
      <c r="A181" s="397"/>
      <c r="E181" s="372"/>
    </row>
    <row r="182" spans="1:14" s="466" customFormat="1" ht="18" customHeight="1">
      <c r="A182" s="374" t="s">
        <v>111</v>
      </c>
      <c r="B182" s="374"/>
      <c r="C182" s="374"/>
      <c r="D182" s="374"/>
      <c r="E182" s="374"/>
      <c r="G182" s="467"/>
      <c r="L182" s="549"/>
      <c r="M182" s="549"/>
      <c r="N182" s="549"/>
    </row>
    <row r="183" spans="1:5" ht="18" customHeight="1" thickBot="1">
      <c r="A183" s="375"/>
      <c r="B183" s="375"/>
      <c r="C183" s="375"/>
      <c r="D183" s="375"/>
      <c r="E183" s="375"/>
    </row>
    <row r="184" spans="1:5" ht="18" customHeight="1" thickBot="1">
      <c r="A184" s="378" t="s">
        <v>3</v>
      </c>
      <c r="B184" s="378" t="s">
        <v>11</v>
      </c>
      <c r="C184" s="379" t="s">
        <v>110</v>
      </c>
      <c r="D184" s="380"/>
      <c r="E184" s="381" t="s">
        <v>6</v>
      </c>
    </row>
    <row r="185" spans="1:5" ht="18" customHeight="1" thickBot="1">
      <c r="A185" s="393"/>
      <c r="B185" s="384"/>
      <c r="C185" s="404">
        <v>2008</v>
      </c>
      <c r="D185" s="378">
        <v>2009</v>
      </c>
      <c r="E185" s="387" t="s">
        <v>330</v>
      </c>
    </row>
    <row r="186" spans="1:5" ht="18" customHeight="1">
      <c r="A186" s="378" t="s">
        <v>7</v>
      </c>
      <c r="B186" s="516" t="s">
        <v>281</v>
      </c>
      <c r="C186" s="418">
        <v>801272</v>
      </c>
      <c r="D186" s="390">
        <v>639047</v>
      </c>
      <c r="E186" s="408">
        <v>0.7975406603500435</v>
      </c>
    </row>
    <row r="187" spans="1:5" ht="18" customHeight="1">
      <c r="A187" s="393" t="s">
        <v>8</v>
      </c>
      <c r="B187" s="516" t="s">
        <v>217</v>
      </c>
      <c r="C187" s="420">
        <v>1462190</v>
      </c>
      <c r="D187" s="395">
        <v>1922904</v>
      </c>
      <c r="E187" s="410">
        <v>1.315084906886246</v>
      </c>
    </row>
    <row r="188" spans="1:5" ht="18" customHeight="1">
      <c r="A188" s="393" t="s">
        <v>9</v>
      </c>
      <c r="B188" s="516" t="s">
        <v>55</v>
      </c>
      <c r="C188" s="420">
        <v>1357566</v>
      </c>
      <c r="D188" s="395">
        <v>1522753</v>
      </c>
      <c r="E188" s="410">
        <v>1.1216787986735084</v>
      </c>
    </row>
    <row r="189" spans="1:5" ht="18" customHeight="1">
      <c r="A189" s="393" t="s">
        <v>12</v>
      </c>
      <c r="B189" s="516" t="s">
        <v>327</v>
      </c>
      <c r="C189" s="420">
        <v>3991008</v>
      </c>
      <c r="D189" s="395">
        <v>1662011</v>
      </c>
      <c r="E189" s="410">
        <v>0.4164389046576704</v>
      </c>
    </row>
    <row r="190" spans="1:5" ht="18" customHeight="1">
      <c r="A190" s="393" t="s">
        <v>13</v>
      </c>
      <c r="B190" s="516" t="s">
        <v>299</v>
      </c>
      <c r="C190" s="420">
        <v>1602772</v>
      </c>
      <c r="D190" s="395">
        <v>620460</v>
      </c>
      <c r="E190" s="410">
        <v>0.3871168201091609</v>
      </c>
    </row>
    <row r="191" spans="1:5" ht="18" customHeight="1">
      <c r="A191" s="393" t="s">
        <v>14</v>
      </c>
      <c r="B191" s="516" t="s">
        <v>282</v>
      </c>
      <c r="C191" s="420">
        <v>982067</v>
      </c>
      <c r="D191" s="395">
        <v>408518</v>
      </c>
      <c r="E191" s="410">
        <v>0.41597772860711135</v>
      </c>
    </row>
    <row r="192" spans="1:5" ht="18" customHeight="1">
      <c r="A192" s="393" t="s">
        <v>15</v>
      </c>
      <c r="B192" s="516" t="s">
        <v>328</v>
      </c>
      <c r="C192" s="420">
        <v>59012</v>
      </c>
      <c r="D192" s="395">
        <v>169891</v>
      </c>
      <c r="E192" s="410">
        <v>2.8789229309293023</v>
      </c>
    </row>
    <row r="193" spans="1:5" ht="18" customHeight="1">
      <c r="A193" s="393" t="s">
        <v>16</v>
      </c>
      <c r="B193" s="516" t="s">
        <v>71</v>
      </c>
      <c r="C193" s="420">
        <v>450594</v>
      </c>
      <c r="D193" s="395">
        <v>386079</v>
      </c>
      <c r="E193" s="410">
        <v>0.8568223278605573</v>
      </c>
    </row>
    <row r="194" spans="1:5" ht="18" customHeight="1">
      <c r="A194" s="393" t="s">
        <v>17</v>
      </c>
      <c r="B194" s="516" t="s">
        <v>56</v>
      </c>
      <c r="C194" s="420">
        <v>370242</v>
      </c>
      <c r="D194" s="395">
        <v>302819</v>
      </c>
      <c r="E194" s="410">
        <v>0.8178947823315561</v>
      </c>
    </row>
    <row r="195" spans="1:5" ht="18" customHeight="1">
      <c r="A195" s="393" t="s">
        <v>18</v>
      </c>
      <c r="B195" s="516" t="s">
        <v>206</v>
      </c>
      <c r="C195" s="420">
        <v>14889</v>
      </c>
      <c r="D195" s="395">
        <v>33159</v>
      </c>
      <c r="E195" s="410">
        <v>2.227080394922426</v>
      </c>
    </row>
    <row r="196" spans="1:5" ht="18" customHeight="1">
      <c r="A196" s="393" t="s">
        <v>19</v>
      </c>
      <c r="B196" s="516" t="s">
        <v>207</v>
      </c>
      <c r="C196" s="420">
        <v>249914</v>
      </c>
      <c r="D196" s="395">
        <v>478545</v>
      </c>
      <c r="E196" s="410">
        <v>1.914838704514353</v>
      </c>
    </row>
    <row r="197" spans="1:5" ht="18" customHeight="1">
      <c r="A197" s="393" t="s">
        <v>20</v>
      </c>
      <c r="B197" s="516" t="s">
        <v>208</v>
      </c>
      <c r="C197" s="420">
        <v>2642688</v>
      </c>
      <c r="D197" s="395">
        <v>2691883</v>
      </c>
      <c r="E197" s="410">
        <v>1.0186155157173302</v>
      </c>
    </row>
    <row r="198" spans="1:5" ht="18" customHeight="1">
      <c r="A198" s="393" t="s">
        <v>21</v>
      </c>
      <c r="B198" s="516" t="s">
        <v>73</v>
      </c>
      <c r="C198" s="420">
        <v>779277</v>
      </c>
      <c r="D198" s="395">
        <v>1191213</v>
      </c>
      <c r="E198" s="410">
        <v>1.52861306056768</v>
      </c>
    </row>
    <row r="199" spans="1:5" ht="18" customHeight="1">
      <c r="A199" s="393" t="s">
        <v>22</v>
      </c>
      <c r="B199" s="516" t="s">
        <v>305</v>
      </c>
      <c r="C199" s="420">
        <v>105126</v>
      </c>
      <c r="D199" s="395">
        <v>105030</v>
      </c>
      <c r="E199" s="410">
        <v>0.999086810113578</v>
      </c>
    </row>
    <row r="200" spans="1:5" ht="18" customHeight="1">
      <c r="A200" s="393" t="s">
        <v>23</v>
      </c>
      <c r="B200" s="516" t="s">
        <v>306</v>
      </c>
      <c r="C200" s="420">
        <v>3310874</v>
      </c>
      <c r="D200" s="395">
        <v>1686065</v>
      </c>
      <c r="E200" s="410">
        <v>0.5092507295656675</v>
      </c>
    </row>
    <row r="201" spans="1:5" ht="18" customHeight="1">
      <c r="A201" s="393" t="s">
        <v>24</v>
      </c>
      <c r="B201" s="516" t="s">
        <v>209</v>
      </c>
      <c r="C201" s="420">
        <v>5923</v>
      </c>
      <c r="D201" s="395">
        <v>1847</v>
      </c>
      <c r="E201" s="410">
        <v>0.3118352186392031</v>
      </c>
    </row>
    <row r="202" spans="1:5" ht="18" customHeight="1">
      <c r="A202" s="393" t="s">
        <v>25</v>
      </c>
      <c r="B202" s="561" t="s">
        <v>300</v>
      </c>
      <c r="C202" s="189" t="s">
        <v>326</v>
      </c>
      <c r="D202" s="189" t="s">
        <v>326</v>
      </c>
      <c r="E202" s="518" t="s">
        <v>77</v>
      </c>
    </row>
    <row r="203" spans="1:5" ht="18" customHeight="1">
      <c r="A203" s="393" t="s">
        <v>26</v>
      </c>
      <c r="B203" s="516" t="s">
        <v>257</v>
      </c>
      <c r="C203" s="420">
        <v>2205</v>
      </c>
      <c r="D203" s="395">
        <v>4643</v>
      </c>
      <c r="E203" s="410">
        <v>2.105668934240363</v>
      </c>
    </row>
    <row r="204" spans="1:5" ht="18" customHeight="1">
      <c r="A204" s="393" t="s">
        <v>27</v>
      </c>
      <c r="B204" s="516" t="s">
        <v>283</v>
      </c>
      <c r="C204" s="420">
        <v>428255</v>
      </c>
      <c r="D204" s="395">
        <v>122284</v>
      </c>
      <c r="E204" s="410">
        <v>0.28554015714936193</v>
      </c>
    </row>
    <row r="205" spans="1:5" ht="18" customHeight="1">
      <c r="A205" s="393" t="s">
        <v>28</v>
      </c>
      <c r="B205" s="516" t="s">
        <v>301</v>
      </c>
      <c r="C205" s="420">
        <v>1337184</v>
      </c>
      <c r="D205" s="395">
        <v>1210882</v>
      </c>
      <c r="E205" s="410">
        <v>0.9055462823366118</v>
      </c>
    </row>
    <row r="206" spans="1:5" ht="18" customHeight="1">
      <c r="A206" s="393" t="s">
        <v>29</v>
      </c>
      <c r="B206" s="516" t="s">
        <v>210</v>
      </c>
      <c r="C206" s="420">
        <v>65636</v>
      </c>
      <c r="D206" s="395">
        <v>79812</v>
      </c>
      <c r="E206" s="410">
        <v>1.2159790358949356</v>
      </c>
    </row>
    <row r="207" spans="1:5" ht="18" customHeight="1">
      <c r="A207" s="393" t="s">
        <v>34</v>
      </c>
      <c r="B207" s="516" t="s">
        <v>258</v>
      </c>
      <c r="C207" s="420">
        <v>122003</v>
      </c>
      <c r="D207" s="395">
        <v>150566</v>
      </c>
      <c r="E207" s="410">
        <v>1.2341171938394957</v>
      </c>
    </row>
    <row r="208" spans="1:5" ht="18" customHeight="1">
      <c r="A208" s="393" t="s">
        <v>35</v>
      </c>
      <c r="B208" s="516" t="s">
        <v>284</v>
      </c>
      <c r="C208" s="420">
        <v>13040246</v>
      </c>
      <c r="D208" s="395">
        <v>9917296</v>
      </c>
      <c r="E208" s="410">
        <v>0.760514487226698</v>
      </c>
    </row>
    <row r="209" spans="1:5" ht="18" customHeight="1">
      <c r="A209" s="393" t="s">
        <v>36</v>
      </c>
      <c r="B209" s="516" t="s">
        <v>57</v>
      </c>
      <c r="C209" s="420">
        <v>10755</v>
      </c>
      <c r="D209" s="395">
        <v>11185</v>
      </c>
      <c r="E209" s="410">
        <v>1.0399814039981403</v>
      </c>
    </row>
    <row r="210" spans="1:5" ht="18" customHeight="1">
      <c r="A210" s="393" t="s">
        <v>37</v>
      </c>
      <c r="B210" s="516" t="s">
        <v>211</v>
      </c>
      <c r="C210" s="420">
        <v>16683</v>
      </c>
      <c r="D210" s="395">
        <v>19399</v>
      </c>
      <c r="E210" s="410">
        <v>1.1628004555535576</v>
      </c>
    </row>
    <row r="211" spans="1:5" ht="18" customHeight="1">
      <c r="A211" s="393" t="s">
        <v>38</v>
      </c>
      <c r="B211" s="516" t="s">
        <v>74</v>
      </c>
      <c r="C211" s="420">
        <v>376631</v>
      </c>
      <c r="D211" s="395">
        <v>329773</v>
      </c>
      <c r="E211" s="410">
        <v>0.8755864493363531</v>
      </c>
    </row>
    <row r="212" spans="1:5" ht="18" customHeight="1">
      <c r="A212" s="393" t="s">
        <v>39</v>
      </c>
      <c r="B212" s="516" t="s">
        <v>218</v>
      </c>
      <c r="C212" s="420">
        <v>47731</v>
      </c>
      <c r="D212" s="395">
        <v>58084</v>
      </c>
      <c r="E212" s="410">
        <v>1.2169030609038152</v>
      </c>
    </row>
    <row r="213" spans="1:5" ht="18" customHeight="1">
      <c r="A213" s="393" t="s">
        <v>40</v>
      </c>
      <c r="B213" s="516" t="s">
        <v>219</v>
      </c>
      <c r="C213" s="420">
        <v>1152415</v>
      </c>
      <c r="D213" s="395">
        <v>957191</v>
      </c>
      <c r="E213" s="410">
        <v>0.8305957489272527</v>
      </c>
    </row>
    <row r="214" spans="1:5" ht="18" customHeight="1">
      <c r="A214" s="393" t="s">
        <v>41</v>
      </c>
      <c r="B214" s="516" t="s">
        <v>220</v>
      </c>
      <c r="C214" s="420">
        <v>2611</v>
      </c>
      <c r="D214" s="395">
        <v>4189</v>
      </c>
      <c r="E214" s="410">
        <v>1.604366143240138</v>
      </c>
    </row>
    <row r="215" spans="1:5" ht="18" customHeight="1" thickBot="1">
      <c r="A215" s="384" t="s">
        <v>42</v>
      </c>
      <c r="B215" s="516" t="s">
        <v>285</v>
      </c>
      <c r="C215" s="424">
        <v>2535557</v>
      </c>
      <c r="D215" s="425">
        <v>2603735</v>
      </c>
      <c r="E215" s="519">
        <v>1.0268887664524995</v>
      </c>
    </row>
    <row r="216" spans="1:5" ht="18" customHeight="1" thickBot="1">
      <c r="A216" s="386" t="s">
        <v>43</v>
      </c>
      <c r="B216" s="427" t="s">
        <v>2</v>
      </c>
      <c r="C216" s="568">
        <v>37323326</v>
      </c>
      <c r="D216" s="569">
        <v>29291263</v>
      </c>
      <c r="E216" s="520">
        <v>0.784797769630713</v>
      </c>
    </row>
    <row r="217" spans="1:5" ht="18" customHeight="1">
      <c r="A217" s="415"/>
      <c r="B217" s="416"/>
      <c r="C217" s="411"/>
      <c r="D217" s="411"/>
      <c r="E217" s="411"/>
    </row>
    <row r="218" spans="1:5" ht="18" customHeight="1">
      <c r="A218" s="411"/>
      <c r="B218" s="411"/>
      <c r="C218" s="411"/>
      <c r="D218" s="411"/>
      <c r="E218" s="411"/>
    </row>
    <row r="219" spans="1:14" s="466" customFormat="1" ht="18" customHeight="1">
      <c r="A219" s="374" t="s">
        <v>112</v>
      </c>
      <c r="B219" s="374"/>
      <c r="C219" s="374"/>
      <c r="D219" s="374"/>
      <c r="E219" s="468"/>
      <c r="G219" s="467"/>
      <c r="L219" s="549"/>
      <c r="M219" s="549"/>
      <c r="N219" s="549"/>
    </row>
    <row r="220" spans="1:5" ht="18" customHeight="1" thickBot="1">
      <c r="A220" s="375"/>
      <c r="B220" s="375"/>
      <c r="C220" s="375"/>
      <c r="D220" s="375"/>
      <c r="E220" s="376"/>
    </row>
    <row r="221" spans="1:5" ht="18" customHeight="1" thickBot="1">
      <c r="A221" s="378" t="s">
        <v>3</v>
      </c>
      <c r="B221" s="378" t="s">
        <v>11</v>
      </c>
      <c r="C221" s="379" t="s">
        <v>110</v>
      </c>
      <c r="D221" s="380"/>
      <c r="E221" s="381" t="s">
        <v>6</v>
      </c>
    </row>
    <row r="222" spans="1:5" ht="18" customHeight="1" thickBot="1">
      <c r="A222" s="384"/>
      <c r="B222" s="384"/>
      <c r="C222" s="404">
        <v>2008</v>
      </c>
      <c r="D222" s="378">
        <v>2009</v>
      </c>
      <c r="E222" s="486" t="s">
        <v>330</v>
      </c>
    </row>
    <row r="223" spans="1:5" ht="18" customHeight="1">
      <c r="A223" s="378" t="s">
        <v>7</v>
      </c>
      <c r="B223" s="516" t="s">
        <v>72</v>
      </c>
      <c r="C223" s="418">
        <v>1168902</v>
      </c>
      <c r="D223" s="390">
        <v>1287048</v>
      </c>
      <c r="E223" s="410">
        <v>1.101074341561568</v>
      </c>
    </row>
    <row r="224" spans="1:5" ht="18" customHeight="1">
      <c r="A224" s="393" t="s">
        <v>8</v>
      </c>
      <c r="B224" s="516" t="s">
        <v>336</v>
      </c>
      <c r="C224" s="420">
        <v>108107</v>
      </c>
      <c r="D224" s="395">
        <v>144825</v>
      </c>
      <c r="E224" s="410">
        <v>1.339644981361059</v>
      </c>
    </row>
    <row r="225" spans="1:5" ht="18" customHeight="1">
      <c r="A225" s="393" t="s">
        <v>9</v>
      </c>
      <c r="B225" s="516" t="s">
        <v>302</v>
      </c>
      <c r="C225" s="420">
        <v>2291</v>
      </c>
      <c r="D225" s="395">
        <v>10928</v>
      </c>
      <c r="E225" s="410">
        <v>4.769969445656918</v>
      </c>
    </row>
    <row r="226" spans="1:5" ht="18" customHeight="1">
      <c r="A226" s="393" t="s">
        <v>12</v>
      </c>
      <c r="B226" s="516" t="s">
        <v>286</v>
      </c>
      <c r="C226" s="420">
        <v>137277</v>
      </c>
      <c r="D226" s="395">
        <v>148819</v>
      </c>
      <c r="E226" s="410">
        <v>1.0840781776991046</v>
      </c>
    </row>
    <row r="227" spans="1:5" ht="18" customHeight="1">
      <c r="A227" s="393" t="s">
        <v>13</v>
      </c>
      <c r="B227" s="516" t="s">
        <v>287</v>
      </c>
      <c r="C227" s="420">
        <v>1303</v>
      </c>
      <c r="D227" s="395">
        <v>1470</v>
      </c>
      <c r="E227" s="410">
        <v>1.128165771297007</v>
      </c>
    </row>
    <row r="228" spans="1:5" ht="18" customHeight="1">
      <c r="A228" s="393" t="s">
        <v>14</v>
      </c>
      <c r="B228" s="516" t="s">
        <v>303</v>
      </c>
      <c r="C228" s="420">
        <v>41294</v>
      </c>
      <c r="D228" s="395">
        <v>75989</v>
      </c>
      <c r="E228" s="410">
        <v>1.8401947014094058</v>
      </c>
    </row>
    <row r="229" spans="1:5" ht="18" customHeight="1">
      <c r="A229" s="393" t="s">
        <v>15</v>
      </c>
      <c r="B229" s="516" t="s">
        <v>329</v>
      </c>
      <c r="C229" s="420">
        <v>12391</v>
      </c>
      <c r="D229" s="395">
        <v>59580</v>
      </c>
      <c r="E229" s="410">
        <v>4.808328625615366</v>
      </c>
    </row>
    <row r="230" spans="1:5" ht="18" customHeight="1">
      <c r="A230" s="393" t="s">
        <v>16</v>
      </c>
      <c r="B230" s="516" t="s">
        <v>58</v>
      </c>
      <c r="C230" s="420">
        <v>507853</v>
      </c>
      <c r="D230" s="395">
        <v>601273</v>
      </c>
      <c r="E230" s="410">
        <v>1.1839508676723383</v>
      </c>
    </row>
    <row r="231" spans="1:5" ht="18" customHeight="1">
      <c r="A231" s="393" t="s">
        <v>17</v>
      </c>
      <c r="B231" s="516" t="s">
        <v>288</v>
      </c>
      <c r="C231" s="420">
        <v>75348</v>
      </c>
      <c r="D231" s="395">
        <v>110044</v>
      </c>
      <c r="E231" s="410">
        <v>1.4604767213462866</v>
      </c>
    </row>
    <row r="232" spans="1:5" ht="18" customHeight="1">
      <c r="A232" s="393" t="s">
        <v>18</v>
      </c>
      <c r="B232" s="516" t="s">
        <v>59</v>
      </c>
      <c r="C232" s="420">
        <v>19412</v>
      </c>
      <c r="D232" s="395">
        <v>20076</v>
      </c>
      <c r="E232" s="410">
        <v>1.0342056459921698</v>
      </c>
    </row>
    <row r="233" spans="1:5" ht="18" customHeight="1">
      <c r="A233" s="393" t="s">
        <v>19</v>
      </c>
      <c r="B233" s="516" t="s">
        <v>82</v>
      </c>
      <c r="C233" s="420">
        <v>4199</v>
      </c>
      <c r="D233" s="395">
        <v>4906</v>
      </c>
      <c r="E233" s="410">
        <v>1.1683734222433912</v>
      </c>
    </row>
    <row r="234" spans="1:5" ht="18" customHeight="1">
      <c r="A234" s="393" t="s">
        <v>20</v>
      </c>
      <c r="B234" s="516" t="s">
        <v>79</v>
      </c>
      <c r="C234" s="420">
        <v>1439679</v>
      </c>
      <c r="D234" s="395">
        <v>1688179</v>
      </c>
      <c r="E234" s="410">
        <v>1.1726079216269738</v>
      </c>
    </row>
    <row r="235" spans="1:5" ht="18" customHeight="1">
      <c r="A235" s="393" t="s">
        <v>21</v>
      </c>
      <c r="B235" s="516" t="s">
        <v>221</v>
      </c>
      <c r="C235" s="420">
        <v>20454</v>
      </c>
      <c r="D235" s="395">
        <v>26808</v>
      </c>
      <c r="E235" s="410">
        <v>1.3106482839542388</v>
      </c>
    </row>
    <row r="236" spans="1:5" ht="18" customHeight="1">
      <c r="A236" s="393" t="s">
        <v>22</v>
      </c>
      <c r="B236" s="516" t="s">
        <v>60</v>
      </c>
      <c r="C236" s="420">
        <v>198251</v>
      </c>
      <c r="D236" s="395">
        <v>238470</v>
      </c>
      <c r="E236" s="410">
        <v>1.2028690901937442</v>
      </c>
    </row>
    <row r="237" spans="1:5" ht="18" customHeight="1">
      <c r="A237" s="393" t="s">
        <v>23</v>
      </c>
      <c r="B237" s="516" t="s">
        <v>76</v>
      </c>
      <c r="C237" s="420">
        <v>445337</v>
      </c>
      <c r="D237" s="395">
        <v>532810</v>
      </c>
      <c r="E237" s="410">
        <v>1.1964197899568192</v>
      </c>
    </row>
    <row r="238" spans="1:5" ht="18" customHeight="1">
      <c r="A238" s="393" t="s">
        <v>24</v>
      </c>
      <c r="B238" s="516" t="s">
        <v>307</v>
      </c>
      <c r="C238" s="420">
        <v>699715</v>
      </c>
      <c r="D238" s="395">
        <v>667466</v>
      </c>
      <c r="E238" s="410">
        <v>0.9539112352886533</v>
      </c>
    </row>
    <row r="239" spans="1:5" ht="18" customHeight="1">
      <c r="A239" s="393" t="s">
        <v>25</v>
      </c>
      <c r="B239" s="516" t="s">
        <v>308</v>
      </c>
      <c r="C239" s="420">
        <v>63947</v>
      </c>
      <c r="D239" s="395">
        <v>51996</v>
      </c>
      <c r="E239" s="410">
        <v>0.8131108574288083</v>
      </c>
    </row>
    <row r="240" spans="1:5" ht="18" customHeight="1">
      <c r="A240" s="393" t="s">
        <v>26</v>
      </c>
      <c r="B240" s="516" t="s">
        <v>80</v>
      </c>
      <c r="C240" s="420">
        <v>39448</v>
      </c>
      <c r="D240" s="395">
        <v>46878</v>
      </c>
      <c r="E240" s="410">
        <v>1.1883492192253093</v>
      </c>
    </row>
    <row r="241" spans="1:5" ht="18" customHeight="1">
      <c r="A241" s="393" t="s">
        <v>27</v>
      </c>
      <c r="B241" s="516" t="s">
        <v>309</v>
      </c>
      <c r="C241" s="420">
        <v>580391</v>
      </c>
      <c r="D241" s="395">
        <v>627069</v>
      </c>
      <c r="E241" s="410">
        <v>1.0804250927392052</v>
      </c>
    </row>
    <row r="242" spans="1:5" ht="18" customHeight="1">
      <c r="A242" s="393" t="s">
        <v>28</v>
      </c>
      <c r="B242" s="516" t="s">
        <v>61</v>
      </c>
      <c r="C242" s="420">
        <v>10456</v>
      </c>
      <c r="D242" s="395">
        <v>-2457</v>
      </c>
      <c r="E242" s="518" t="s">
        <v>77</v>
      </c>
    </row>
    <row r="243" spans="1:5" ht="18" customHeight="1">
      <c r="A243" s="393" t="s">
        <v>29</v>
      </c>
      <c r="B243" s="54" t="s">
        <v>222</v>
      </c>
      <c r="C243" s="189" t="s">
        <v>326</v>
      </c>
      <c r="D243" s="189" t="s">
        <v>326</v>
      </c>
      <c r="E243" s="518" t="s">
        <v>77</v>
      </c>
    </row>
    <row r="244" spans="1:5" ht="18" customHeight="1">
      <c r="A244" s="393" t="s">
        <v>34</v>
      </c>
      <c r="B244" s="516" t="s">
        <v>310</v>
      </c>
      <c r="C244" s="420">
        <v>67302</v>
      </c>
      <c r="D244" s="395">
        <v>62608</v>
      </c>
      <c r="E244" s="410">
        <v>0.930254672966628</v>
      </c>
    </row>
    <row r="245" spans="1:5" ht="18" customHeight="1">
      <c r="A245" s="393" t="s">
        <v>35</v>
      </c>
      <c r="B245" s="516" t="s">
        <v>213</v>
      </c>
      <c r="C245" s="420">
        <v>293670</v>
      </c>
      <c r="D245" s="395">
        <v>395224</v>
      </c>
      <c r="E245" s="410">
        <v>1.345809922702353</v>
      </c>
    </row>
    <row r="246" spans="1:5" ht="18" customHeight="1">
      <c r="A246" s="393" t="s">
        <v>36</v>
      </c>
      <c r="B246" s="516" t="s">
        <v>311</v>
      </c>
      <c r="C246" s="420">
        <v>149</v>
      </c>
      <c r="D246" s="395">
        <v>502</v>
      </c>
      <c r="E246" s="410">
        <v>3.3691275167785233</v>
      </c>
    </row>
    <row r="247" spans="1:5" ht="18" customHeight="1">
      <c r="A247" s="393" t="s">
        <v>37</v>
      </c>
      <c r="B247" s="516" t="s">
        <v>223</v>
      </c>
      <c r="C247" s="420">
        <v>23811</v>
      </c>
      <c r="D247" s="395">
        <v>17611</v>
      </c>
      <c r="E247" s="410">
        <v>0.7396161437990845</v>
      </c>
    </row>
    <row r="248" spans="1:5" ht="18" customHeight="1">
      <c r="A248" s="393" t="s">
        <v>38</v>
      </c>
      <c r="B248" s="516" t="s">
        <v>62</v>
      </c>
      <c r="C248" s="420">
        <v>280552</v>
      </c>
      <c r="D248" s="395">
        <v>257310</v>
      </c>
      <c r="E248" s="410">
        <v>0.9171561778208674</v>
      </c>
    </row>
    <row r="249" spans="1:5" ht="18" customHeight="1">
      <c r="A249" s="393" t="s">
        <v>39</v>
      </c>
      <c r="B249" s="516" t="s">
        <v>259</v>
      </c>
      <c r="C249" s="420">
        <v>294462</v>
      </c>
      <c r="D249" s="395">
        <v>319906</v>
      </c>
      <c r="E249" s="410">
        <v>1.086408433006636</v>
      </c>
    </row>
    <row r="250" spans="1:5" ht="18" customHeight="1">
      <c r="A250" s="393" t="s">
        <v>40</v>
      </c>
      <c r="B250" s="516" t="s">
        <v>312</v>
      </c>
      <c r="C250" s="420">
        <v>96173</v>
      </c>
      <c r="D250" s="395">
        <v>213651</v>
      </c>
      <c r="E250" s="410">
        <v>2.2215278716479676</v>
      </c>
    </row>
    <row r="251" spans="1:5" ht="18" customHeight="1">
      <c r="A251" s="393" t="s">
        <v>41</v>
      </c>
      <c r="B251" s="516" t="s">
        <v>63</v>
      </c>
      <c r="C251" s="420">
        <v>8028557</v>
      </c>
      <c r="D251" s="395">
        <v>7939042</v>
      </c>
      <c r="E251" s="410">
        <v>0.9888504248023648</v>
      </c>
    </row>
    <row r="252" spans="1:5" ht="18" customHeight="1">
      <c r="A252" s="393" t="s">
        <v>42</v>
      </c>
      <c r="B252" s="516" t="s">
        <v>214</v>
      </c>
      <c r="C252" s="420">
        <v>68759</v>
      </c>
      <c r="D252" s="395">
        <v>64216</v>
      </c>
      <c r="E252" s="410">
        <v>0.93392864934045</v>
      </c>
    </row>
    <row r="253" spans="1:5" ht="18" customHeight="1">
      <c r="A253" s="393" t="s">
        <v>43</v>
      </c>
      <c r="B253" s="516" t="s">
        <v>64</v>
      </c>
      <c r="C253" s="420">
        <v>69531</v>
      </c>
      <c r="D253" s="395">
        <v>97469</v>
      </c>
      <c r="E253" s="410">
        <v>1.401806388517352</v>
      </c>
    </row>
    <row r="254" spans="1:5" ht="18" customHeight="1">
      <c r="A254" s="393" t="s">
        <v>68</v>
      </c>
      <c r="B254" s="516" t="s">
        <v>65</v>
      </c>
      <c r="C254" s="420">
        <v>142114</v>
      </c>
      <c r="D254" s="395">
        <v>181272</v>
      </c>
      <c r="E254" s="410">
        <v>1.2755393557284997</v>
      </c>
    </row>
    <row r="255" spans="1:5" ht="18" customHeight="1">
      <c r="A255" s="393" t="s">
        <v>75</v>
      </c>
      <c r="B255" s="516" t="s">
        <v>224</v>
      </c>
      <c r="C255" s="420">
        <v>34562</v>
      </c>
      <c r="D255" s="395">
        <v>36978</v>
      </c>
      <c r="E255" s="410">
        <v>1.069903362073954</v>
      </c>
    </row>
    <row r="256" spans="1:5" ht="18" customHeight="1">
      <c r="A256" s="393" t="s">
        <v>78</v>
      </c>
      <c r="B256" s="516" t="s">
        <v>225</v>
      </c>
      <c r="C256" s="420">
        <v>397411</v>
      </c>
      <c r="D256" s="395">
        <v>479107</v>
      </c>
      <c r="E256" s="410">
        <v>1.2055705554199556</v>
      </c>
    </row>
    <row r="257" spans="1:5" ht="18" customHeight="1" thickBot="1">
      <c r="A257" s="393" t="s">
        <v>81</v>
      </c>
      <c r="B257" s="516" t="s">
        <v>66</v>
      </c>
      <c r="C257" s="420">
        <v>1646149</v>
      </c>
      <c r="D257" s="395">
        <v>1771851</v>
      </c>
      <c r="E257" s="410">
        <v>1.0763612528392024</v>
      </c>
    </row>
    <row r="258" spans="1:5" ht="18" customHeight="1" thickBot="1">
      <c r="A258" s="386" t="s">
        <v>304</v>
      </c>
      <c r="B258" s="427" t="s">
        <v>2</v>
      </c>
      <c r="C258" s="570">
        <v>17019257</v>
      </c>
      <c r="D258" s="400">
        <v>18178924</v>
      </c>
      <c r="E258" s="571">
        <v>1.0681385209706864</v>
      </c>
    </row>
    <row r="259" spans="7:9" ht="12.75">
      <c r="G259" s="383"/>
      <c r="H259" s="406"/>
      <c r="I259" s="406"/>
    </row>
    <row r="261" ht="12.75">
      <c r="C261" s="40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0"/>
  <sheetViews>
    <sheetView zoomScale="75" zoomScaleNormal="75" workbookViewId="0" topLeftCell="A88">
      <selection activeCell="I108" sqref="I108"/>
    </sheetView>
  </sheetViews>
  <sheetFormatPr defaultColWidth="9.140625" defaultRowHeight="12.75"/>
  <cols>
    <col min="1" max="1" width="3.7109375" style="483" customWidth="1"/>
    <col min="2" max="2" width="64.7109375" style="411" customWidth="1"/>
    <col min="3" max="3" width="19.7109375" style="411" customWidth="1"/>
    <col min="4" max="4" width="20.421875" style="411" customWidth="1"/>
    <col min="5" max="5" width="18.421875" style="411" customWidth="1"/>
    <col min="6" max="6" width="17.8515625" style="411" customWidth="1"/>
    <col min="7" max="7" width="17.57421875" style="411" customWidth="1"/>
    <col min="8" max="8" width="12.57421875" style="411" customWidth="1"/>
    <col min="9" max="9" width="11.57421875" style="411" customWidth="1"/>
    <col min="10" max="10" width="13.28125" style="411" customWidth="1"/>
    <col min="11" max="16384" width="9.140625" style="411" customWidth="1"/>
  </cols>
  <sheetData>
    <row r="2" spans="1:5" s="469" customFormat="1" ht="18" customHeight="1">
      <c r="A2" s="601" t="s">
        <v>113</v>
      </c>
      <c r="B2" s="601"/>
      <c r="C2" s="601"/>
      <c r="D2" s="601"/>
      <c r="E2" s="601"/>
    </row>
    <row r="3" spans="1:5" s="469" customFormat="1" ht="18" customHeight="1" thickBot="1">
      <c r="A3" s="470"/>
      <c r="B3" s="470"/>
      <c r="C3" s="470"/>
      <c r="D3" s="470"/>
      <c r="E3" s="471"/>
    </row>
    <row r="4" spans="1:5" ht="18" customHeight="1" thickBot="1">
      <c r="A4" s="472" t="s">
        <v>3</v>
      </c>
      <c r="B4" s="473" t="s">
        <v>4</v>
      </c>
      <c r="C4" s="474" t="s">
        <v>114</v>
      </c>
      <c r="D4" s="475"/>
      <c r="E4" s="476" t="s">
        <v>6</v>
      </c>
    </row>
    <row r="5" spans="1:5" ht="18" customHeight="1" thickBot="1">
      <c r="A5" s="477"/>
      <c r="B5" s="384"/>
      <c r="C5" s="385">
        <v>2008</v>
      </c>
      <c r="D5" s="386">
        <v>2009</v>
      </c>
      <c r="E5" s="387" t="s">
        <v>330</v>
      </c>
    </row>
    <row r="6" spans="1:5" ht="18" customHeight="1">
      <c r="A6" s="472" t="s">
        <v>7</v>
      </c>
      <c r="B6" s="479" t="s">
        <v>0</v>
      </c>
      <c r="C6" s="390">
        <f>C46</f>
        <v>19334348</v>
      </c>
      <c r="D6" s="390">
        <f>D46</f>
        <v>27716045</v>
      </c>
      <c r="E6" s="391">
        <f>D6/C6</f>
        <v>1.4335132997502682</v>
      </c>
    </row>
    <row r="7" spans="1:5" ht="18" customHeight="1" thickBot="1">
      <c r="A7" s="480" t="s">
        <v>8</v>
      </c>
      <c r="B7" s="436" t="s">
        <v>1</v>
      </c>
      <c r="C7" s="395">
        <f>C89</f>
        <v>10132628</v>
      </c>
      <c r="D7" s="395">
        <f>D89</f>
        <v>12364968</v>
      </c>
      <c r="E7" s="422">
        <f>D7/C7</f>
        <v>1.220312045404213</v>
      </c>
    </row>
    <row r="8" spans="1:5" s="469" customFormat="1" ht="18" customHeight="1" thickBot="1">
      <c r="A8" s="481" t="s">
        <v>9</v>
      </c>
      <c r="B8" s="482" t="s">
        <v>54</v>
      </c>
      <c r="C8" s="414">
        <f>C6+C7</f>
        <v>29466976</v>
      </c>
      <c r="D8" s="414">
        <f>D6+D7</f>
        <v>40081013</v>
      </c>
      <c r="E8" s="401">
        <f>D8/C8</f>
        <v>1.3602010942690557</v>
      </c>
    </row>
    <row r="9" spans="3:7" ht="18" customHeight="1">
      <c r="C9" s="484"/>
      <c r="D9" s="484"/>
      <c r="F9" s="451"/>
      <c r="G9" s="451"/>
    </row>
    <row r="10" spans="3:7" ht="18" customHeight="1">
      <c r="C10" s="484"/>
      <c r="D10" s="484"/>
      <c r="F10" s="451"/>
      <c r="G10" s="451"/>
    </row>
    <row r="11" spans="3:7" ht="18" customHeight="1">
      <c r="C11" s="451"/>
      <c r="D11" s="451"/>
      <c r="F11" s="451"/>
      <c r="G11" s="451"/>
    </row>
    <row r="12" spans="1:5" s="485" customFormat="1" ht="18" customHeight="1">
      <c r="A12" s="601" t="s">
        <v>115</v>
      </c>
      <c r="B12" s="601"/>
      <c r="C12" s="601"/>
      <c r="D12" s="601"/>
      <c r="E12" s="601"/>
    </row>
    <row r="13" spans="1:5" s="469" customFormat="1" ht="18" customHeight="1" thickBot="1">
      <c r="A13" s="470"/>
      <c r="B13" s="470"/>
      <c r="C13" s="470"/>
      <c r="D13" s="470"/>
      <c r="E13" s="471"/>
    </row>
    <row r="14" spans="1:5" ht="18" customHeight="1" thickBot="1">
      <c r="A14" s="472" t="s">
        <v>3</v>
      </c>
      <c r="B14" s="473" t="s">
        <v>11</v>
      </c>
      <c r="C14" s="474" t="s">
        <v>114</v>
      </c>
      <c r="D14" s="475"/>
      <c r="E14" s="476" t="s">
        <v>6</v>
      </c>
    </row>
    <row r="15" spans="1:5" ht="18" customHeight="1" thickBot="1">
      <c r="A15" s="384"/>
      <c r="B15" s="384"/>
      <c r="C15" s="386">
        <v>2008</v>
      </c>
      <c r="D15" s="386">
        <v>2009</v>
      </c>
      <c r="E15" s="486" t="s">
        <v>330</v>
      </c>
    </row>
    <row r="16" spans="1:5" ht="18" customHeight="1">
      <c r="A16" s="378" t="s">
        <v>7</v>
      </c>
      <c r="B16" s="516" t="s">
        <v>281</v>
      </c>
      <c r="C16" s="395">
        <f>'[1]Arkusz1'!B2</f>
        <v>1279314</v>
      </c>
      <c r="D16" s="395">
        <f>'[1]Arkusz1'!C2</f>
        <v>759196</v>
      </c>
      <c r="E16" s="422">
        <f>D16/C16</f>
        <v>0.5934399217080404</v>
      </c>
    </row>
    <row r="17" spans="1:5" ht="18" customHeight="1">
      <c r="A17" s="393" t="s">
        <v>8</v>
      </c>
      <c r="B17" s="516" t="s">
        <v>217</v>
      </c>
      <c r="C17" s="395">
        <f>'[1]Arkusz1'!B3</f>
        <v>737169</v>
      </c>
      <c r="D17" s="395">
        <f>'[1]Arkusz1'!C3</f>
        <v>1204135</v>
      </c>
      <c r="E17" s="422">
        <f aca="true" t="shared" si="0" ref="E17:E46">D17/C17</f>
        <v>1.6334585420710854</v>
      </c>
    </row>
    <row r="18" spans="1:5" ht="18" customHeight="1">
      <c r="A18" s="393" t="s">
        <v>9</v>
      </c>
      <c r="B18" s="516" t="s">
        <v>55</v>
      </c>
      <c r="C18" s="395">
        <f>'[1]Arkusz1'!B4</f>
        <v>706456</v>
      </c>
      <c r="D18" s="395">
        <f>'[1]Arkusz1'!C4</f>
        <v>619913</v>
      </c>
      <c r="E18" s="422">
        <f t="shared" si="0"/>
        <v>0.8774969707950672</v>
      </c>
    </row>
    <row r="19" spans="1:5" ht="18" customHeight="1">
      <c r="A19" s="393" t="s">
        <v>12</v>
      </c>
      <c r="B19" s="516" t="s">
        <v>327</v>
      </c>
      <c r="C19" s="395">
        <f>'[1]Arkusz1'!B5</f>
        <v>2533417</v>
      </c>
      <c r="D19" s="395">
        <f>'[1]Arkusz1'!C5</f>
        <v>2246305</v>
      </c>
      <c r="E19" s="422">
        <f t="shared" si="0"/>
        <v>0.8866700586599048</v>
      </c>
    </row>
    <row r="20" spans="1:5" ht="18" customHeight="1">
      <c r="A20" s="393" t="s">
        <v>13</v>
      </c>
      <c r="B20" s="516" t="s">
        <v>299</v>
      </c>
      <c r="C20" s="395">
        <f>'[1]Arkusz1'!B6</f>
        <v>584638</v>
      </c>
      <c r="D20" s="395">
        <f>'[1]Arkusz1'!C6</f>
        <v>925065</v>
      </c>
      <c r="E20" s="422">
        <f t="shared" si="0"/>
        <v>1.5822868167994555</v>
      </c>
    </row>
    <row r="21" spans="1:5" ht="18" customHeight="1">
      <c r="A21" s="393" t="s">
        <v>14</v>
      </c>
      <c r="B21" s="516" t="s">
        <v>282</v>
      </c>
      <c r="C21" s="395">
        <f>'[1]Arkusz1'!B7</f>
        <v>375789</v>
      </c>
      <c r="D21" s="395">
        <f>'[1]Arkusz1'!C7</f>
        <v>297658</v>
      </c>
      <c r="E21" s="422">
        <f t="shared" si="0"/>
        <v>0.7920881132763332</v>
      </c>
    </row>
    <row r="22" spans="1:5" ht="18" customHeight="1">
      <c r="A22" s="393" t="s">
        <v>15</v>
      </c>
      <c r="B22" s="516" t="s">
        <v>328</v>
      </c>
      <c r="C22" s="395">
        <f>'[1]Arkusz1'!B8</f>
        <v>148</v>
      </c>
      <c r="D22" s="395">
        <f>'[1]Arkusz1'!C8</f>
        <v>5991</v>
      </c>
      <c r="E22" s="422">
        <f t="shared" si="0"/>
        <v>40.479729729729726</v>
      </c>
    </row>
    <row r="23" spans="1:5" ht="18" customHeight="1">
      <c r="A23" s="393" t="s">
        <v>16</v>
      </c>
      <c r="B23" s="516" t="s">
        <v>71</v>
      </c>
      <c r="C23" s="395">
        <f>'[1]Arkusz1'!B9</f>
        <v>46351</v>
      </c>
      <c r="D23" s="395">
        <f>'[1]Arkusz1'!C9</f>
        <v>71507</v>
      </c>
      <c r="E23" s="422">
        <f t="shared" si="0"/>
        <v>1.5427283122262734</v>
      </c>
    </row>
    <row r="24" spans="1:7" ht="18" customHeight="1">
      <c r="A24" s="393" t="s">
        <v>17</v>
      </c>
      <c r="B24" s="516" t="s">
        <v>56</v>
      </c>
      <c r="C24" s="395">
        <f>'[1]Arkusz1'!B10</f>
        <v>113483</v>
      </c>
      <c r="D24" s="395">
        <f>'[1]Arkusz1'!C10</f>
        <v>206242</v>
      </c>
      <c r="E24" s="422">
        <f t="shared" si="0"/>
        <v>1.817382339204991</v>
      </c>
      <c r="G24" s="411" t="s">
        <v>116</v>
      </c>
    </row>
    <row r="25" spans="1:5" ht="18" customHeight="1">
      <c r="A25" s="393" t="s">
        <v>18</v>
      </c>
      <c r="B25" s="516" t="s">
        <v>206</v>
      </c>
      <c r="C25" s="395">
        <f>'[1]Arkusz1'!B11</f>
        <v>3740</v>
      </c>
      <c r="D25" s="395">
        <f>'[1]Arkusz1'!C11</f>
        <v>6006</v>
      </c>
      <c r="E25" s="422">
        <f t="shared" si="0"/>
        <v>1.6058823529411765</v>
      </c>
    </row>
    <row r="26" spans="1:5" ht="18" customHeight="1">
      <c r="A26" s="393" t="s">
        <v>19</v>
      </c>
      <c r="B26" s="516" t="s">
        <v>207</v>
      </c>
      <c r="C26" s="395">
        <f>'[1]Arkusz1'!B12</f>
        <v>96511</v>
      </c>
      <c r="D26" s="395">
        <f>'[1]Arkusz1'!C12</f>
        <v>118332</v>
      </c>
      <c r="E26" s="422">
        <f t="shared" si="0"/>
        <v>1.2260985794365409</v>
      </c>
    </row>
    <row r="27" spans="1:5" ht="18" customHeight="1">
      <c r="A27" s="393" t="s">
        <v>20</v>
      </c>
      <c r="B27" s="516" t="s">
        <v>208</v>
      </c>
      <c r="C27" s="395">
        <f>'[1]Arkusz1'!B13</f>
        <v>833236</v>
      </c>
      <c r="D27" s="395">
        <f>'[1]Arkusz1'!C13</f>
        <v>1337263</v>
      </c>
      <c r="E27" s="422">
        <f t="shared" si="0"/>
        <v>1.6049030526765526</v>
      </c>
    </row>
    <row r="28" spans="1:5" ht="18" customHeight="1">
      <c r="A28" s="393" t="s">
        <v>21</v>
      </c>
      <c r="B28" s="516" t="s">
        <v>73</v>
      </c>
      <c r="C28" s="395">
        <f>'[1]Arkusz1'!B14</f>
        <v>482252</v>
      </c>
      <c r="D28" s="395">
        <f>'[1]Arkusz1'!C14</f>
        <v>507162</v>
      </c>
      <c r="E28" s="422">
        <f t="shared" si="0"/>
        <v>1.0516534923649876</v>
      </c>
    </row>
    <row r="29" spans="1:5" ht="18" customHeight="1">
      <c r="A29" s="393" t="s">
        <v>22</v>
      </c>
      <c r="B29" s="516" t="s">
        <v>305</v>
      </c>
      <c r="C29" s="395">
        <f>'[1]Arkusz1'!B15</f>
        <v>162644</v>
      </c>
      <c r="D29" s="395">
        <f>'[1]Arkusz1'!C15</f>
        <v>104732</v>
      </c>
      <c r="E29" s="422">
        <f t="shared" si="0"/>
        <v>0.643933990801997</v>
      </c>
    </row>
    <row r="30" spans="1:5" ht="18" customHeight="1">
      <c r="A30" s="393" t="s">
        <v>23</v>
      </c>
      <c r="B30" s="516" t="s">
        <v>306</v>
      </c>
      <c r="C30" s="395">
        <f>'[1]Arkusz1'!B16</f>
        <v>561668</v>
      </c>
      <c r="D30" s="395">
        <f>'[1]Arkusz1'!C16</f>
        <v>3163815</v>
      </c>
      <c r="E30" s="422">
        <f t="shared" si="0"/>
        <v>5.632891672660718</v>
      </c>
    </row>
    <row r="31" spans="1:5" ht="18" customHeight="1">
      <c r="A31" s="393" t="s">
        <v>24</v>
      </c>
      <c r="B31" s="516" t="s">
        <v>209</v>
      </c>
      <c r="C31" s="395">
        <f>'[1]Arkusz1'!B17</f>
        <v>3689</v>
      </c>
      <c r="D31" s="395">
        <f>'[1]Arkusz1'!C17</f>
        <v>1412</v>
      </c>
      <c r="E31" s="422">
        <f t="shared" si="0"/>
        <v>0.3827595554350773</v>
      </c>
    </row>
    <row r="32" spans="1:5" ht="18" customHeight="1">
      <c r="A32" s="393" t="s">
        <v>25</v>
      </c>
      <c r="B32" s="561" t="s">
        <v>300</v>
      </c>
      <c r="C32" s="189" t="s">
        <v>326</v>
      </c>
      <c r="D32" s="189" t="s">
        <v>326</v>
      </c>
      <c r="E32" s="423" t="s">
        <v>77</v>
      </c>
    </row>
    <row r="33" spans="1:5" ht="18" customHeight="1">
      <c r="A33" s="393" t="s">
        <v>26</v>
      </c>
      <c r="B33" s="516" t="s">
        <v>332</v>
      </c>
      <c r="C33" s="395">
        <f>'[1]Arkusz1'!B19</f>
        <v>762</v>
      </c>
      <c r="D33" s="395">
        <f>'[1]Arkusz1'!C19</f>
        <v>545</v>
      </c>
      <c r="E33" s="422">
        <f t="shared" si="0"/>
        <v>0.7152230971128609</v>
      </c>
    </row>
    <row r="34" spans="1:5" ht="18" customHeight="1">
      <c r="A34" s="393" t="s">
        <v>27</v>
      </c>
      <c r="B34" s="516" t="s">
        <v>283</v>
      </c>
      <c r="C34" s="395">
        <f>'[1]Arkusz1'!B20</f>
        <v>67202</v>
      </c>
      <c r="D34" s="395">
        <f>'[1]Arkusz1'!C20</f>
        <v>179493</v>
      </c>
      <c r="E34" s="422">
        <f t="shared" si="0"/>
        <v>2.6709472932353204</v>
      </c>
    </row>
    <row r="35" spans="1:5" ht="18" customHeight="1">
      <c r="A35" s="393" t="s">
        <v>28</v>
      </c>
      <c r="B35" s="516" t="s">
        <v>301</v>
      </c>
      <c r="C35" s="395">
        <f>'[1]Arkusz1'!B21</f>
        <v>988708</v>
      </c>
      <c r="D35" s="395">
        <f>'[1]Arkusz1'!C21</f>
        <v>1143918</v>
      </c>
      <c r="E35" s="422">
        <f t="shared" si="0"/>
        <v>1.1569826480619152</v>
      </c>
    </row>
    <row r="36" spans="1:5" ht="18" customHeight="1">
      <c r="A36" s="393" t="s">
        <v>29</v>
      </c>
      <c r="B36" s="516" t="s">
        <v>210</v>
      </c>
      <c r="C36" s="395">
        <f>'[1]Arkusz1'!B22</f>
        <v>34805</v>
      </c>
      <c r="D36" s="395">
        <f>'[1]Arkusz1'!C22</f>
        <v>48991</v>
      </c>
      <c r="E36" s="422">
        <f t="shared" si="0"/>
        <v>1.407585117080879</v>
      </c>
    </row>
    <row r="37" spans="1:5" ht="18" customHeight="1">
      <c r="A37" s="393" t="s">
        <v>34</v>
      </c>
      <c r="B37" s="516" t="s">
        <v>258</v>
      </c>
      <c r="C37" s="395">
        <f>'[1]Arkusz1'!B23</f>
        <v>29414</v>
      </c>
      <c r="D37" s="395">
        <f>'[1]Arkusz1'!C23</f>
        <v>37680</v>
      </c>
      <c r="E37" s="422">
        <f t="shared" si="0"/>
        <v>1.2810226422791868</v>
      </c>
    </row>
    <row r="38" spans="1:5" ht="18" customHeight="1">
      <c r="A38" s="393" t="s">
        <v>35</v>
      </c>
      <c r="B38" s="516" t="s">
        <v>284</v>
      </c>
      <c r="C38" s="395">
        <f>'[1]Arkusz1'!B24</f>
        <v>7405086</v>
      </c>
      <c r="D38" s="395">
        <f>'[1]Arkusz1'!C24</f>
        <v>10193045</v>
      </c>
      <c r="E38" s="422">
        <f t="shared" si="0"/>
        <v>1.3764924539701497</v>
      </c>
    </row>
    <row r="39" spans="1:5" ht="18" customHeight="1">
      <c r="A39" s="393" t="s">
        <v>36</v>
      </c>
      <c r="B39" s="516" t="s">
        <v>57</v>
      </c>
      <c r="C39" s="395">
        <f>'[1]Arkusz1'!B25</f>
        <v>2959</v>
      </c>
      <c r="D39" s="395">
        <f>'[1]Arkusz1'!C25</f>
        <v>3635</v>
      </c>
      <c r="E39" s="422">
        <f t="shared" si="0"/>
        <v>1.228455559310578</v>
      </c>
    </row>
    <row r="40" spans="1:5" ht="18" customHeight="1">
      <c r="A40" s="393" t="s">
        <v>37</v>
      </c>
      <c r="B40" s="516" t="s">
        <v>211</v>
      </c>
      <c r="C40" s="395">
        <f>'[1]Arkusz1'!B26</f>
        <v>10570</v>
      </c>
      <c r="D40" s="395">
        <f>'[1]Arkusz1'!C26</f>
        <v>9725</v>
      </c>
      <c r="E40" s="422">
        <f t="shared" si="0"/>
        <v>0.9200567644276254</v>
      </c>
    </row>
    <row r="41" spans="1:7" s="469" customFormat="1" ht="18" customHeight="1">
      <c r="A41" s="393" t="s">
        <v>38</v>
      </c>
      <c r="B41" s="516" t="s">
        <v>74</v>
      </c>
      <c r="C41" s="395">
        <f>'[1]Arkusz1'!B27</f>
        <v>255328</v>
      </c>
      <c r="D41" s="395">
        <f>'[1]Arkusz1'!C27</f>
        <v>176577</v>
      </c>
      <c r="E41" s="422">
        <f t="shared" si="0"/>
        <v>0.6915692755984459</v>
      </c>
      <c r="F41" s="487"/>
      <c r="G41" s="487"/>
    </row>
    <row r="42" spans="1:7" s="469" customFormat="1" ht="18" customHeight="1">
      <c r="A42" s="393" t="s">
        <v>39</v>
      </c>
      <c r="B42" s="516" t="s">
        <v>218</v>
      </c>
      <c r="C42" s="395">
        <f>'[1]Arkusz1'!B28</f>
        <v>30358</v>
      </c>
      <c r="D42" s="395">
        <f>'[1]Arkusz1'!C28</f>
        <v>18775</v>
      </c>
      <c r="E42" s="422">
        <f t="shared" si="0"/>
        <v>0.6184531260293827</v>
      </c>
      <c r="F42" s="487"/>
      <c r="G42" s="487"/>
    </row>
    <row r="43" spans="1:7" s="469" customFormat="1" ht="18" customHeight="1">
      <c r="A43" s="393" t="s">
        <v>40</v>
      </c>
      <c r="B43" s="516" t="s">
        <v>219</v>
      </c>
      <c r="C43" s="395">
        <f>'[1]Arkusz1'!B29</f>
        <v>643744</v>
      </c>
      <c r="D43" s="395">
        <f>'[1]Arkusz1'!C29</f>
        <v>1098468</v>
      </c>
      <c r="E43" s="422">
        <f t="shared" si="0"/>
        <v>1.7063739623204255</v>
      </c>
      <c r="F43" s="487"/>
      <c r="G43" s="487"/>
    </row>
    <row r="44" spans="1:7" s="469" customFormat="1" ht="18" customHeight="1">
      <c r="A44" s="393" t="s">
        <v>41</v>
      </c>
      <c r="B44" s="516" t="s">
        <v>220</v>
      </c>
      <c r="C44" s="395">
        <f>'[1]Arkusz1'!B30</f>
        <v>763</v>
      </c>
      <c r="D44" s="395">
        <f>'[1]Arkusz1'!C30</f>
        <v>1907</v>
      </c>
      <c r="E44" s="422">
        <f t="shared" si="0"/>
        <v>2.4993446920052427</v>
      </c>
      <c r="F44" s="487"/>
      <c r="G44" s="487"/>
    </row>
    <row r="45" spans="1:7" s="469" customFormat="1" ht="18" customHeight="1" thickBot="1">
      <c r="A45" s="393" t="s">
        <v>42</v>
      </c>
      <c r="B45" s="516" t="s">
        <v>285</v>
      </c>
      <c r="C45" s="395">
        <f>'[1]Arkusz1'!B31</f>
        <v>1344144</v>
      </c>
      <c r="D45" s="395">
        <f>'[1]Arkusz1'!C31</f>
        <v>3228552</v>
      </c>
      <c r="E45" s="422">
        <f t="shared" si="0"/>
        <v>2.4019390779559333</v>
      </c>
      <c r="F45" s="487"/>
      <c r="G45" s="487"/>
    </row>
    <row r="46" spans="1:7" s="469" customFormat="1" ht="18" customHeight="1" thickBot="1">
      <c r="A46" s="398">
        <v>31</v>
      </c>
      <c r="B46" s="427" t="s">
        <v>2</v>
      </c>
      <c r="C46" s="414">
        <f>SUM(C16:C45)</f>
        <v>19334348</v>
      </c>
      <c r="D46" s="414">
        <f>SUM(D16:D45)</f>
        <v>27716045</v>
      </c>
      <c r="E46" s="401">
        <f t="shared" si="0"/>
        <v>1.4335132997502682</v>
      </c>
      <c r="F46" s="487"/>
      <c r="G46" s="487"/>
    </row>
    <row r="47" spans="1:7" s="469" customFormat="1" ht="18" customHeight="1">
      <c r="A47" s="488"/>
      <c r="B47" s="471"/>
      <c r="C47" s="484"/>
      <c r="D47" s="484"/>
      <c r="E47" s="489"/>
      <c r="F47" s="487"/>
      <c r="G47" s="487"/>
    </row>
    <row r="48" spans="1:7" s="469" customFormat="1" ht="18" customHeight="1">
      <c r="A48" s="488"/>
      <c r="B48" s="471"/>
      <c r="C48" s="484"/>
      <c r="D48" s="484"/>
      <c r="E48" s="489"/>
      <c r="F48" s="487"/>
      <c r="G48" s="487"/>
    </row>
    <row r="49" spans="1:7" s="469" customFormat="1" ht="18" customHeight="1">
      <c r="A49" s="488"/>
      <c r="B49" s="471"/>
      <c r="C49" s="484"/>
      <c r="D49" s="484"/>
      <c r="E49" s="489"/>
      <c r="F49" s="487"/>
      <c r="G49" s="487"/>
    </row>
    <row r="50" spans="1:7" s="469" customFormat="1" ht="18" customHeight="1">
      <c r="A50" s="490" t="s">
        <v>117</v>
      </c>
      <c r="B50" s="490"/>
      <c r="C50" s="490"/>
      <c r="D50" s="490"/>
      <c r="E50" s="490"/>
      <c r="F50" s="487"/>
      <c r="G50" s="487"/>
    </row>
    <row r="51" spans="1:7" s="469" customFormat="1" ht="18" customHeight="1" thickBot="1">
      <c r="A51" s="491"/>
      <c r="B51" s="491"/>
      <c r="C51" s="491"/>
      <c r="D51" s="491"/>
      <c r="E51" s="491"/>
      <c r="F51" s="487"/>
      <c r="G51" s="487"/>
    </row>
    <row r="52" spans="1:7" s="469" customFormat="1" ht="18" customHeight="1" thickBot="1">
      <c r="A52" s="472" t="s">
        <v>3</v>
      </c>
      <c r="B52" s="492" t="s">
        <v>11</v>
      </c>
      <c r="C52" s="474" t="s">
        <v>114</v>
      </c>
      <c r="D52" s="475"/>
      <c r="E52" s="476" t="s">
        <v>6</v>
      </c>
      <c r="F52" s="487"/>
      <c r="G52" s="487"/>
    </row>
    <row r="53" spans="1:5" ht="18" customHeight="1" thickBot="1">
      <c r="A53" s="393"/>
      <c r="B53" s="493"/>
      <c r="C53" s="386">
        <v>2008</v>
      </c>
      <c r="D53" s="386">
        <v>2009</v>
      </c>
      <c r="E53" s="486" t="s">
        <v>330</v>
      </c>
    </row>
    <row r="54" spans="1:5" ht="18" customHeight="1">
      <c r="A54" s="378" t="s">
        <v>7</v>
      </c>
      <c r="B54" s="516" t="s">
        <v>72</v>
      </c>
      <c r="C54" s="395">
        <f>'[3]Arkusz1'!B2</f>
        <v>819767</v>
      </c>
      <c r="D54" s="395">
        <f>'[3]Arkusz1'!C2</f>
        <v>962110</v>
      </c>
      <c r="E54" s="422">
        <f aca="true" t="shared" si="1" ref="E54:E89">D54/C54</f>
        <v>1.1736383630958553</v>
      </c>
    </row>
    <row r="55" spans="1:5" ht="18" customHeight="1">
      <c r="A55" s="393" t="s">
        <v>8</v>
      </c>
      <c r="B55" s="516" t="s">
        <v>336</v>
      </c>
      <c r="C55" s="395">
        <f>'[3]Arkusz1'!B3</f>
        <v>41915</v>
      </c>
      <c r="D55" s="395">
        <f>'[3]Arkusz1'!C3</f>
        <v>85244</v>
      </c>
      <c r="E55" s="422">
        <f t="shared" si="1"/>
        <v>2.0337349397590363</v>
      </c>
    </row>
    <row r="56" spans="1:5" ht="18" customHeight="1">
      <c r="A56" s="393" t="s">
        <v>9</v>
      </c>
      <c r="B56" s="516" t="s">
        <v>302</v>
      </c>
      <c r="C56" s="395">
        <f>'[3]Arkusz1'!B4</f>
        <v>3105</v>
      </c>
      <c r="D56" s="395">
        <f>'[3]Arkusz1'!C4</f>
        <v>50434</v>
      </c>
      <c r="E56" s="422">
        <f t="shared" si="1"/>
        <v>16.242834138486312</v>
      </c>
    </row>
    <row r="57" spans="1:5" ht="18" customHeight="1">
      <c r="A57" s="393" t="s">
        <v>12</v>
      </c>
      <c r="B57" s="516" t="s">
        <v>286</v>
      </c>
      <c r="C57" s="395">
        <f>'[3]Arkusz1'!B5</f>
        <v>88250</v>
      </c>
      <c r="D57" s="395">
        <f>'[3]Arkusz1'!C5</f>
        <v>112790</v>
      </c>
      <c r="E57" s="422">
        <f t="shared" si="1"/>
        <v>1.2780736543909348</v>
      </c>
    </row>
    <row r="58" spans="1:5" ht="18" customHeight="1">
      <c r="A58" s="393" t="s">
        <v>13</v>
      </c>
      <c r="B58" s="516" t="s">
        <v>287</v>
      </c>
      <c r="C58" s="395">
        <f>'[3]Arkusz1'!B6</f>
        <v>0</v>
      </c>
      <c r="D58" s="395">
        <f>'[3]Arkusz1'!C6</f>
        <v>0</v>
      </c>
      <c r="E58" s="423" t="s">
        <v>77</v>
      </c>
    </row>
    <row r="59" spans="1:5" ht="18" customHeight="1">
      <c r="A59" s="393" t="s">
        <v>14</v>
      </c>
      <c r="B59" s="516" t="s">
        <v>303</v>
      </c>
      <c r="C59" s="395">
        <f>'[3]Arkusz1'!B7</f>
        <v>10626</v>
      </c>
      <c r="D59" s="395">
        <f>'[3]Arkusz1'!C7</f>
        <v>24184</v>
      </c>
      <c r="E59" s="422">
        <f t="shared" si="1"/>
        <v>2.2759269715791457</v>
      </c>
    </row>
    <row r="60" spans="1:5" ht="18" customHeight="1">
      <c r="A60" s="393" t="s">
        <v>15</v>
      </c>
      <c r="B60" s="516" t="s">
        <v>329</v>
      </c>
      <c r="C60" s="395">
        <f>'[3]Arkusz1'!B8</f>
        <v>67</v>
      </c>
      <c r="D60" s="395">
        <f>'[3]Arkusz1'!C8</f>
        <v>3089</v>
      </c>
      <c r="E60" s="422">
        <f t="shared" si="1"/>
        <v>46.1044776119403</v>
      </c>
    </row>
    <row r="61" spans="1:5" ht="18" customHeight="1">
      <c r="A61" s="393" t="s">
        <v>16</v>
      </c>
      <c r="B61" s="516" t="s">
        <v>58</v>
      </c>
      <c r="C61" s="395">
        <f>'[3]Arkusz1'!B9</f>
        <v>314116</v>
      </c>
      <c r="D61" s="395">
        <f>'[3]Arkusz1'!C9</f>
        <v>387642</v>
      </c>
      <c r="E61" s="422">
        <f t="shared" si="1"/>
        <v>1.234072762928345</v>
      </c>
    </row>
    <row r="62" spans="1:5" ht="18" customHeight="1">
      <c r="A62" s="393" t="s">
        <v>17</v>
      </c>
      <c r="B62" s="516" t="s">
        <v>288</v>
      </c>
      <c r="C62" s="395">
        <f>'[3]Arkusz1'!B10</f>
        <v>50238</v>
      </c>
      <c r="D62" s="395">
        <f>'[3]Arkusz1'!C10</f>
        <v>87619</v>
      </c>
      <c r="E62" s="422">
        <f t="shared" si="1"/>
        <v>1.7440781878259486</v>
      </c>
    </row>
    <row r="63" spans="1:5" ht="18" customHeight="1">
      <c r="A63" s="393" t="s">
        <v>18</v>
      </c>
      <c r="B63" s="516" t="s">
        <v>59</v>
      </c>
      <c r="C63" s="395">
        <f>'[3]Arkusz1'!B11</f>
        <v>7991</v>
      </c>
      <c r="D63" s="395">
        <f>'[3]Arkusz1'!C11</f>
        <v>12923</v>
      </c>
      <c r="E63" s="422">
        <f t="shared" si="1"/>
        <v>1.6171943436365912</v>
      </c>
    </row>
    <row r="64" spans="1:5" ht="18" customHeight="1">
      <c r="A64" s="393" t="s">
        <v>19</v>
      </c>
      <c r="B64" s="516" t="s">
        <v>82</v>
      </c>
      <c r="C64" s="395">
        <f>'[3]Arkusz1'!B12</f>
        <v>2619</v>
      </c>
      <c r="D64" s="395">
        <f>'[3]Arkusz1'!C12</f>
        <v>3009</v>
      </c>
      <c r="E64" s="422">
        <f t="shared" si="1"/>
        <v>1.1489117983963344</v>
      </c>
    </row>
    <row r="65" spans="1:5" ht="18" customHeight="1">
      <c r="A65" s="393" t="s">
        <v>20</v>
      </c>
      <c r="B65" s="516" t="s">
        <v>79</v>
      </c>
      <c r="C65" s="395">
        <f>'[3]Arkusz1'!B13</f>
        <v>811371</v>
      </c>
      <c r="D65" s="395">
        <f>'[3]Arkusz1'!C13</f>
        <v>1142473</v>
      </c>
      <c r="E65" s="422">
        <f t="shared" si="1"/>
        <v>1.4080771928008273</v>
      </c>
    </row>
    <row r="66" spans="1:5" ht="18" customHeight="1">
      <c r="A66" s="393" t="s">
        <v>21</v>
      </c>
      <c r="B66" s="516" t="s">
        <v>221</v>
      </c>
      <c r="C66" s="395">
        <f>'[3]Arkusz1'!B14</f>
        <v>69275</v>
      </c>
      <c r="D66" s="395">
        <f>'[3]Arkusz1'!C14</f>
        <v>155802</v>
      </c>
      <c r="E66" s="422">
        <f t="shared" si="1"/>
        <v>2.2490364489354024</v>
      </c>
    </row>
    <row r="67" spans="1:5" ht="18" customHeight="1">
      <c r="A67" s="393" t="s">
        <v>22</v>
      </c>
      <c r="B67" s="516" t="s">
        <v>60</v>
      </c>
      <c r="C67" s="395">
        <f>'[3]Arkusz1'!B15</f>
        <v>208</v>
      </c>
      <c r="D67" s="395">
        <f>'[3]Arkusz1'!C15</f>
        <v>5451</v>
      </c>
      <c r="E67" s="422">
        <f t="shared" si="1"/>
        <v>26.20673076923077</v>
      </c>
    </row>
    <row r="68" spans="1:5" ht="18" customHeight="1">
      <c r="A68" s="393" t="s">
        <v>23</v>
      </c>
      <c r="B68" s="516" t="s">
        <v>76</v>
      </c>
      <c r="C68" s="395">
        <f>'[3]Arkusz1'!B16</f>
        <v>245703</v>
      </c>
      <c r="D68" s="395">
        <f>'[3]Arkusz1'!C16</f>
        <v>399435</v>
      </c>
      <c r="E68" s="422">
        <f t="shared" si="1"/>
        <v>1.6256822261022454</v>
      </c>
    </row>
    <row r="69" spans="1:5" ht="18" customHeight="1">
      <c r="A69" s="393" t="s">
        <v>24</v>
      </c>
      <c r="B69" s="516" t="s">
        <v>307</v>
      </c>
      <c r="C69" s="395">
        <f>'[3]Arkusz1'!B17</f>
        <v>499797</v>
      </c>
      <c r="D69" s="395">
        <f>'[3]Arkusz1'!C17</f>
        <v>508612</v>
      </c>
      <c r="E69" s="422">
        <f t="shared" si="1"/>
        <v>1.017637160687239</v>
      </c>
    </row>
    <row r="70" spans="1:5" ht="18" customHeight="1">
      <c r="A70" s="393" t="s">
        <v>25</v>
      </c>
      <c r="B70" s="516" t="s">
        <v>308</v>
      </c>
      <c r="C70" s="395">
        <f>'[3]Arkusz1'!B18</f>
        <v>41633</v>
      </c>
      <c r="D70" s="395">
        <f>'[3]Arkusz1'!C18</f>
        <v>25363</v>
      </c>
      <c r="E70" s="422">
        <f t="shared" si="1"/>
        <v>0.609204237023515</v>
      </c>
    </row>
    <row r="71" spans="1:5" ht="18" customHeight="1">
      <c r="A71" s="393" t="s">
        <v>26</v>
      </c>
      <c r="B71" s="516" t="s">
        <v>80</v>
      </c>
      <c r="C71" s="395">
        <f>'[3]Arkusz1'!B19</f>
        <v>18810</v>
      </c>
      <c r="D71" s="395">
        <f>'[3]Arkusz1'!C19</f>
        <v>23780</v>
      </c>
      <c r="E71" s="422">
        <f t="shared" si="1"/>
        <v>1.264221158958001</v>
      </c>
    </row>
    <row r="72" spans="1:5" ht="18" customHeight="1">
      <c r="A72" s="393" t="s">
        <v>27</v>
      </c>
      <c r="B72" s="516" t="s">
        <v>309</v>
      </c>
      <c r="C72" s="395">
        <f>'[3]Arkusz1'!B20</f>
        <v>249375</v>
      </c>
      <c r="D72" s="395">
        <f>'[3]Arkusz1'!C20</f>
        <v>345410</v>
      </c>
      <c r="E72" s="422">
        <f t="shared" si="1"/>
        <v>1.3851027568922305</v>
      </c>
    </row>
    <row r="73" spans="1:5" ht="18" customHeight="1">
      <c r="A73" s="393" t="s">
        <v>28</v>
      </c>
      <c r="B73" s="516" t="s">
        <v>61</v>
      </c>
      <c r="C73" s="395">
        <f>'[3]Arkusz1'!B21</f>
        <v>9715</v>
      </c>
      <c r="D73" s="395">
        <f>'[3]Arkusz1'!C21</f>
        <v>13358</v>
      </c>
      <c r="E73" s="422">
        <f t="shared" si="1"/>
        <v>1.3749871332990222</v>
      </c>
    </row>
    <row r="74" spans="1:5" ht="18" customHeight="1">
      <c r="A74" s="393" t="s">
        <v>29</v>
      </c>
      <c r="B74" s="54" t="s">
        <v>222</v>
      </c>
      <c r="C74" s="189" t="s">
        <v>326</v>
      </c>
      <c r="D74" s="189" t="s">
        <v>326</v>
      </c>
      <c r="E74" s="423" t="s">
        <v>77</v>
      </c>
    </row>
    <row r="75" spans="1:5" ht="18" customHeight="1">
      <c r="A75" s="393" t="s">
        <v>34</v>
      </c>
      <c r="B75" s="516" t="s">
        <v>310</v>
      </c>
      <c r="C75" s="395">
        <f>'[3]Arkusz1'!B23</f>
        <v>36912</v>
      </c>
      <c r="D75" s="395">
        <f>'[3]Arkusz1'!C23</f>
        <v>37034</v>
      </c>
      <c r="E75" s="422">
        <f t="shared" si="1"/>
        <v>1.0033051582141308</v>
      </c>
    </row>
    <row r="76" spans="1:5" ht="18" customHeight="1">
      <c r="A76" s="393" t="s">
        <v>35</v>
      </c>
      <c r="B76" s="516" t="s">
        <v>213</v>
      </c>
      <c r="C76" s="395">
        <f>'[3]Arkusz1'!B24</f>
        <v>147781</v>
      </c>
      <c r="D76" s="395">
        <f>'[3]Arkusz1'!C24</f>
        <v>245685</v>
      </c>
      <c r="E76" s="422">
        <f t="shared" si="1"/>
        <v>1.6624938253226058</v>
      </c>
    </row>
    <row r="77" spans="1:5" ht="18" customHeight="1">
      <c r="A77" s="393" t="s">
        <v>36</v>
      </c>
      <c r="B77" s="516" t="s">
        <v>311</v>
      </c>
      <c r="C77" s="395">
        <f>'[3]Arkusz1'!B25</f>
        <v>264</v>
      </c>
      <c r="D77" s="395">
        <f>'[3]Arkusz1'!C25</f>
        <v>30</v>
      </c>
      <c r="E77" s="422">
        <f t="shared" si="1"/>
        <v>0.11363636363636363</v>
      </c>
    </row>
    <row r="78" spans="1:5" ht="18" customHeight="1">
      <c r="A78" s="393" t="s">
        <v>37</v>
      </c>
      <c r="B78" s="516" t="s">
        <v>223</v>
      </c>
      <c r="C78" s="395">
        <f>'[3]Arkusz1'!B26</f>
        <v>30392</v>
      </c>
      <c r="D78" s="395">
        <f>'[3]Arkusz1'!C26</f>
        <v>24527</v>
      </c>
      <c r="E78" s="422">
        <f t="shared" si="1"/>
        <v>0.8070215846275336</v>
      </c>
    </row>
    <row r="79" spans="1:5" ht="18" customHeight="1">
      <c r="A79" s="393" t="s">
        <v>38</v>
      </c>
      <c r="B79" s="516" t="s">
        <v>62</v>
      </c>
      <c r="C79" s="395">
        <f>'[3]Arkusz1'!B27</f>
        <v>191158</v>
      </c>
      <c r="D79" s="395">
        <f>'[3]Arkusz1'!C27</f>
        <v>176609</v>
      </c>
      <c r="E79" s="422">
        <f t="shared" si="1"/>
        <v>0.9238901850824972</v>
      </c>
    </row>
    <row r="80" spans="1:5" ht="18" customHeight="1">
      <c r="A80" s="393" t="s">
        <v>39</v>
      </c>
      <c r="B80" s="516" t="s">
        <v>259</v>
      </c>
      <c r="C80" s="395">
        <f>'[3]Arkusz1'!B28</f>
        <v>235197</v>
      </c>
      <c r="D80" s="395">
        <f>'[3]Arkusz1'!C28</f>
        <v>257707</v>
      </c>
      <c r="E80" s="422">
        <f t="shared" si="1"/>
        <v>1.0957070030655154</v>
      </c>
    </row>
    <row r="81" spans="1:5" ht="18" customHeight="1">
      <c r="A81" s="393" t="s">
        <v>40</v>
      </c>
      <c r="B81" s="516" t="s">
        <v>312</v>
      </c>
      <c r="C81" s="395">
        <f>'[3]Arkusz1'!B29</f>
        <v>43923</v>
      </c>
      <c r="D81" s="395">
        <f>'[3]Arkusz1'!C29</f>
        <v>152408</v>
      </c>
      <c r="E81" s="422">
        <f t="shared" si="1"/>
        <v>3.46989049017599</v>
      </c>
    </row>
    <row r="82" spans="1:5" ht="18" customHeight="1">
      <c r="A82" s="393" t="s">
        <v>41</v>
      </c>
      <c r="B82" s="516" t="s">
        <v>63</v>
      </c>
      <c r="C82" s="395">
        <f>'[3]Arkusz1'!B30</f>
        <v>4586363</v>
      </c>
      <c r="D82" s="395">
        <f>'[3]Arkusz1'!C30</f>
        <v>5184674</v>
      </c>
      <c r="E82" s="422">
        <f t="shared" si="1"/>
        <v>1.1304543491215153</v>
      </c>
    </row>
    <row r="83" spans="1:5" ht="18" customHeight="1">
      <c r="A83" s="393" t="s">
        <v>42</v>
      </c>
      <c r="B83" s="516" t="s">
        <v>214</v>
      </c>
      <c r="C83" s="395">
        <f>'[3]Arkusz1'!B31</f>
        <v>45990</v>
      </c>
      <c r="D83" s="395">
        <f>'[3]Arkusz1'!C31</f>
        <v>53211</v>
      </c>
      <c r="E83" s="422">
        <f t="shared" si="1"/>
        <v>1.1570123939986954</v>
      </c>
    </row>
    <row r="84" spans="1:5" ht="18" customHeight="1">
      <c r="A84" s="393" t="s">
        <v>43</v>
      </c>
      <c r="B84" s="516" t="s">
        <v>64</v>
      </c>
      <c r="C84" s="395">
        <f>'[3]Arkusz1'!B32</f>
        <v>3456</v>
      </c>
      <c r="D84" s="395">
        <f>'[3]Arkusz1'!C32</f>
        <v>4816</v>
      </c>
      <c r="E84" s="422">
        <f t="shared" si="1"/>
        <v>1.3935185185185186</v>
      </c>
    </row>
    <row r="85" spans="1:5" ht="18" customHeight="1">
      <c r="A85" s="393" t="s">
        <v>68</v>
      </c>
      <c r="B85" s="516" t="s">
        <v>65</v>
      </c>
      <c r="C85" s="395">
        <f>'[3]Arkusz1'!B33</f>
        <v>89446</v>
      </c>
      <c r="D85" s="395">
        <f>'[3]Arkusz1'!C33</f>
        <v>116705</v>
      </c>
      <c r="E85" s="422">
        <f t="shared" si="1"/>
        <v>1.3047537061467254</v>
      </c>
    </row>
    <row r="86" spans="1:5" ht="18" customHeight="1">
      <c r="A86" s="393" t="s">
        <v>75</v>
      </c>
      <c r="B86" s="516" t="s">
        <v>224</v>
      </c>
      <c r="C86" s="395">
        <f>'[3]Arkusz1'!B34</f>
        <v>22914</v>
      </c>
      <c r="D86" s="395">
        <f>'[3]Arkusz1'!C34</f>
        <v>19324</v>
      </c>
      <c r="E86" s="422">
        <f t="shared" si="1"/>
        <v>0.8433272235314655</v>
      </c>
    </row>
    <row r="87" spans="1:5" ht="18" customHeight="1">
      <c r="A87" s="393" t="s">
        <v>78</v>
      </c>
      <c r="B87" s="516" t="s">
        <v>225</v>
      </c>
      <c r="C87" s="395">
        <f>'[3]Arkusz1'!B35</f>
        <v>368970</v>
      </c>
      <c r="D87" s="395">
        <f>'[3]Arkusz1'!C35</f>
        <v>481818</v>
      </c>
      <c r="E87" s="422">
        <f t="shared" si="1"/>
        <v>1.3058460037401414</v>
      </c>
    </row>
    <row r="88" spans="1:5" ht="18" customHeight="1" thickBot="1">
      <c r="A88" s="393" t="s">
        <v>81</v>
      </c>
      <c r="B88" s="516" t="s">
        <v>66</v>
      </c>
      <c r="C88" s="395">
        <f>'[3]Arkusz1'!B36</f>
        <v>1045281</v>
      </c>
      <c r="D88" s="395">
        <f>'[3]Arkusz1'!C36</f>
        <v>1261692</v>
      </c>
      <c r="E88" s="422">
        <f t="shared" si="1"/>
        <v>1.2070361940951764</v>
      </c>
    </row>
    <row r="89" spans="1:5" ht="18" customHeight="1" thickBot="1">
      <c r="A89" s="386" t="s">
        <v>298</v>
      </c>
      <c r="B89" s="427" t="s">
        <v>2</v>
      </c>
      <c r="C89" s="400">
        <f>SUM(C54:C88)</f>
        <v>10132628</v>
      </c>
      <c r="D89" s="400">
        <f>SUM(D54:D88)</f>
        <v>12364968</v>
      </c>
      <c r="E89" s="401">
        <f t="shared" si="1"/>
        <v>1.220312045404213</v>
      </c>
    </row>
    <row r="90" ht="18" customHeight="1"/>
    <row r="91" spans="3:4" ht="18" customHeight="1">
      <c r="C91" s="451"/>
      <c r="D91" s="451"/>
    </row>
    <row r="92" spans="3:4" ht="18" customHeight="1">
      <c r="C92" s="451"/>
      <c r="D92" s="451"/>
    </row>
    <row r="93" spans="1:7" ht="18" customHeight="1">
      <c r="A93" s="490" t="s">
        <v>291</v>
      </c>
      <c r="B93" s="494"/>
      <c r="C93" s="494"/>
      <c r="D93" s="494"/>
      <c r="E93" s="494"/>
      <c r="F93" s="494"/>
      <c r="G93" s="494"/>
    </row>
    <row r="94" ht="18" customHeight="1" thickBot="1">
      <c r="A94" s="411"/>
    </row>
    <row r="95" spans="1:7" ht="18" customHeight="1">
      <c r="A95" s="472"/>
      <c r="B95" s="472"/>
      <c r="C95" s="474" t="s">
        <v>118</v>
      </c>
      <c r="D95" s="495"/>
      <c r="E95" s="472" t="s">
        <v>6</v>
      </c>
      <c r="F95" s="496" t="s">
        <v>119</v>
      </c>
      <c r="G95" s="495"/>
    </row>
    <row r="96" spans="1:7" ht="18" customHeight="1" thickBot="1">
      <c r="A96" s="497" t="s">
        <v>3</v>
      </c>
      <c r="B96" s="480" t="s">
        <v>31</v>
      </c>
      <c r="C96" s="498" t="s">
        <v>120</v>
      </c>
      <c r="D96" s="499"/>
      <c r="E96" s="480" t="s">
        <v>45</v>
      </c>
      <c r="F96" s="498" t="s">
        <v>121</v>
      </c>
      <c r="G96" s="499"/>
    </row>
    <row r="97" spans="1:7" ht="18" customHeight="1" thickBot="1">
      <c r="A97" s="384"/>
      <c r="B97" s="384"/>
      <c r="C97" s="385">
        <v>2008</v>
      </c>
      <c r="D97" s="386">
        <v>2009</v>
      </c>
      <c r="E97" s="387" t="s">
        <v>330</v>
      </c>
      <c r="F97" s="385">
        <v>2008</v>
      </c>
      <c r="G97" s="386">
        <v>2009</v>
      </c>
    </row>
    <row r="98" spans="1:7" ht="18" customHeight="1" thickBot="1">
      <c r="A98" s="386">
        <v>1</v>
      </c>
      <c r="B98" s="386">
        <v>2</v>
      </c>
      <c r="C98" s="434">
        <v>3</v>
      </c>
      <c r="D98" s="435">
        <v>4</v>
      </c>
      <c r="E98" s="386">
        <v>5</v>
      </c>
      <c r="F98" s="386">
        <v>6</v>
      </c>
      <c r="G98" s="386">
        <v>7</v>
      </c>
    </row>
    <row r="99" spans="1:7" ht="18" customHeight="1">
      <c r="A99" s="378"/>
      <c r="B99" s="437"/>
      <c r="C99" s="429"/>
      <c r="D99" s="438"/>
      <c r="E99" s="422"/>
      <c r="F99" s="439"/>
      <c r="G99" s="439"/>
    </row>
    <row r="100" spans="1:7" ht="18" customHeight="1">
      <c r="A100" s="393" t="s">
        <v>7</v>
      </c>
      <c r="B100" s="440" t="s">
        <v>86</v>
      </c>
      <c r="C100" s="395">
        <f>'[5]Arkusz1'!$B$30</f>
        <v>11195821</v>
      </c>
      <c r="D100" s="395">
        <f>'[5]Arkusz1'!$C$30</f>
        <v>21715962</v>
      </c>
      <c r="E100" s="422">
        <f>D100/C100</f>
        <v>1.9396489100709988</v>
      </c>
      <c r="F100" s="439">
        <f>C100/C113</f>
        <v>0.5790637987895946</v>
      </c>
      <c r="G100" s="439">
        <f>D100/$D$113</f>
        <v>0.7835159020704433</v>
      </c>
    </row>
    <row r="101" spans="1:7" ht="18" customHeight="1">
      <c r="A101" s="393"/>
      <c r="B101" s="441"/>
      <c r="C101" s="395"/>
      <c r="D101" s="421"/>
      <c r="E101" s="422"/>
      <c r="F101" s="439"/>
      <c r="G101" s="439"/>
    </row>
    <row r="102" spans="1:7" ht="18" customHeight="1">
      <c r="A102" s="393" t="s">
        <v>8</v>
      </c>
      <c r="B102" s="440" t="s">
        <v>87</v>
      </c>
      <c r="C102" s="395">
        <f>'[6]Arkusz1'!$B$24</f>
        <v>171971</v>
      </c>
      <c r="D102" s="395">
        <f>'[6]Arkusz1'!$C$24</f>
        <v>167399</v>
      </c>
      <c r="E102" s="422">
        <f>D102/C102</f>
        <v>0.9734141221485018</v>
      </c>
      <c r="F102" s="439">
        <f>C102/C113</f>
        <v>0.008894584911784974</v>
      </c>
      <c r="G102" s="439">
        <f>D102/$D$113</f>
        <v>0.006039786701168944</v>
      </c>
    </row>
    <row r="103" spans="1:7" ht="18" customHeight="1">
      <c r="A103" s="393"/>
      <c r="B103" s="441" t="s">
        <v>32</v>
      </c>
      <c r="C103" s="395"/>
      <c r="D103" s="421"/>
      <c r="E103" s="422"/>
      <c r="F103" s="439"/>
      <c r="G103" s="439"/>
    </row>
    <row r="104" spans="1:7" ht="18" customHeight="1">
      <c r="A104" s="393" t="s">
        <v>9</v>
      </c>
      <c r="B104" s="440" t="s">
        <v>340</v>
      </c>
      <c r="C104" s="395">
        <f>'[7]Arkusz1'!$B$26+17</f>
        <v>6695896</v>
      </c>
      <c r="D104" s="395">
        <f>'[7]Arkusz1'!$C$26+24</f>
        <v>4376443</v>
      </c>
      <c r="E104" s="422">
        <f>D104/C104</f>
        <v>0.6536008026409013</v>
      </c>
      <c r="F104" s="439">
        <f>C104/C113</f>
        <v>0.3463212723801185</v>
      </c>
      <c r="G104" s="439">
        <f>D104/D113</f>
        <v>0.15790286817617738</v>
      </c>
    </row>
    <row r="105" spans="1:7" ht="18" customHeight="1">
      <c r="A105" s="393"/>
      <c r="B105" s="441" t="s">
        <v>341</v>
      </c>
      <c r="C105" s="395"/>
      <c r="D105" s="421"/>
      <c r="E105" s="422"/>
      <c r="F105" s="439"/>
      <c r="G105" s="439"/>
    </row>
    <row r="106" spans="1:7" ht="18" customHeight="1">
      <c r="A106" s="393" t="s">
        <v>12</v>
      </c>
      <c r="B106" s="440" t="s">
        <v>88</v>
      </c>
      <c r="C106" s="395">
        <f>'[8]Arkusz1'!$B$24</f>
        <v>55536</v>
      </c>
      <c r="D106" s="395">
        <f>'[8]Arkusz1'!$C$24</f>
        <v>61199</v>
      </c>
      <c r="E106" s="422">
        <f>D106/C106</f>
        <v>1.1019698934024778</v>
      </c>
      <c r="F106" s="439">
        <f>C106/C113</f>
        <v>0.0028724009726110236</v>
      </c>
      <c r="G106" s="439">
        <f>D106/$D$113</f>
        <v>0.002208071173213927</v>
      </c>
    </row>
    <row r="107" spans="1:7" ht="18" customHeight="1">
      <c r="A107" s="393"/>
      <c r="B107" s="441"/>
      <c r="C107" s="395"/>
      <c r="D107" s="421"/>
      <c r="E107" s="422"/>
      <c r="F107" s="439"/>
      <c r="G107" s="439"/>
    </row>
    <row r="108" spans="1:7" ht="18" customHeight="1">
      <c r="A108" s="393" t="s">
        <v>13</v>
      </c>
      <c r="B108" s="440" t="s">
        <v>333</v>
      </c>
      <c r="C108" s="395">
        <f>'[9]Arkusz1'!$B$31</f>
        <v>1193230</v>
      </c>
      <c r="D108" s="395">
        <f>'[9]Arkusz1'!$C$31</f>
        <v>1366932</v>
      </c>
      <c r="E108" s="422">
        <f>D108/C108</f>
        <v>1.1455729406736337</v>
      </c>
      <c r="F108" s="439">
        <f>C108/C113</f>
        <v>0.06171555410091926</v>
      </c>
      <c r="G108" s="439">
        <f>D108/D113</f>
        <v>0.049319157910156376</v>
      </c>
    </row>
    <row r="109" spans="1:7" ht="18" customHeight="1">
      <c r="A109" s="393"/>
      <c r="B109" s="372" t="s">
        <v>334</v>
      </c>
      <c r="C109" s="395"/>
      <c r="D109" s="421"/>
      <c r="E109" s="422"/>
      <c r="F109" s="439"/>
      <c r="G109" s="439"/>
    </row>
    <row r="110" spans="1:7" ht="18" customHeight="1">
      <c r="A110" s="393" t="s">
        <v>14</v>
      </c>
      <c r="B110" s="443" t="s">
        <v>212</v>
      </c>
      <c r="C110" s="395">
        <f>'[10]Arkusz1'!$B$6</f>
        <v>21894</v>
      </c>
      <c r="D110" s="395">
        <f>'[10]Arkusz1'!$C$6</f>
        <v>28110</v>
      </c>
      <c r="E110" s="422">
        <f>D110/C110</f>
        <v>1.283913400931762</v>
      </c>
      <c r="F110" s="439">
        <f>C110/C113</f>
        <v>0.0011323888449716536</v>
      </c>
      <c r="G110" s="439">
        <f>D110/D113</f>
        <v>0.0010142139688400708</v>
      </c>
    </row>
    <row r="111" spans="1:7" ht="18" customHeight="1" thickBot="1">
      <c r="A111" s="393"/>
      <c r="B111" s="443"/>
      <c r="C111" s="425"/>
      <c r="D111" s="421"/>
      <c r="E111" s="422"/>
      <c r="F111" s="439"/>
      <c r="G111" s="439"/>
    </row>
    <row r="112" spans="1:7" ht="18" customHeight="1">
      <c r="A112" s="378"/>
      <c r="B112" s="444"/>
      <c r="C112" s="395"/>
      <c r="D112" s="419"/>
      <c r="E112" s="391"/>
      <c r="F112" s="445"/>
      <c r="G112" s="445"/>
    </row>
    <row r="113" spans="1:7" ht="18" customHeight="1">
      <c r="A113" s="446" t="s">
        <v>14</v>
      </c>
      <c r="B113" s="416" t="s">
        <v>2</v>
      </c>
      <c r="C113" s="447">
        <f>SUM(C100:C110)</f>
        <v>19334348</v>
      </c>
      <c r="D113" s="447">
        <f>SUM(D100:D110)</f>
        <v>27716045</v>
      </c>
      <c r="E113" s="422">
        <f>D113/C113</f>
        <v>1.4335132997502682</v>
      </c>
      <c r="F113" s="439">
        <v>1</v>
      </c>
      <c r="G113" s="439">
        <v>1</v>
      </c>
    </row>
    <row r="114" spans="1:7" ht="18" customHeight="1" thickBot="1">
      <c r="A114" s="384"/>
      <c r="B114" s="448"/>
      <c r="C114" s="425"/>
      <c r="D114" s="426"/>
      <c r="E114" s="396"/>
      <c r="F114" s="449"/>
      <c r="G114" s="500"/>
    </row>
    <row r="115" spans="1:7" ht="18" customHeight="1">
      <c r="A115" s="405"/>
      <c r="B115" s="406"/>
      <c r="C115" s="403"/>
      <c r="D115" s="403"/>
      <c r="E115" s="383"/>
      <c r="F115" s="501"/>
      <c r="G115" s="501"/>
    </row>
    <row r="116" spans="1:7" ht="18" customHeight="1">
      <c r="A116" s="405"/>
      <c r="B116" s="406"/>
      <c r="C116" s="403"/>
      <c r="D116" s="403"/>
      <c r="E116" s="383"/>
      <c r="F116" s="501"/>
      <c r="G116" s="501"/>
    </row>
    <row r="117" spans="1:7" ht="18" customHeight="1">
      <c r="A117" s="405"/>
      <c r="B117" s="406"/>
      <c r="C117" s="403"/>
      <c r="D117" s="403"/>
      <c r="E117" s="383"/>
      <c r="F117" s="501"/>
      <c r="G117" s="501"/>
    </row>
    <row r="118" spans="3:4" ht="18" customHeight="1">
      <c r="C118" s="451"/>
      <c r="D118" s="451"/>
    </row>
    <row r="119" spans="1:7" ht="18" customHeight="1">
      <c r="A119" s="491" t="s">
        <v>292</v>
      </c>
      <c r="B119" s="494"/>
      <c r="C119" s="502"/>
      <c r="D119" s="502"/>
      <c r="E119" s="494"/>
      <c r="F119" s="502"/>
      <c r="G119" s="502"/>
    </row>
    <row r="120" spans="1:7" ht="18" customHeight="1" thickBot="1">
      <c r="A120" s="411"/>
      <c r="C120" s="451"/>
      <c r="D120" s="451"/>
      <c r="F120" s="451"/>
      <c r="G120" s="451"/>
    </row>
    <row r="121" spans="1:7" ht="18" customHeight="1">
      <c r="A121" s="472"/>
      <c r="B121" s="472"/>
      <c r="C121" s="474" t="s">
        <v>118</v>
      </c>
      <c r="D121" s="495"/>
      <c r="E121" s="472" t="s">
        <v>6</v>
      </c>
      <c r="F121" s="496" t="s">
        <v>122</v>
      </c>
      <c r="G121" s="495"/>
    </row>
    <row r="122" spans="1:7" ht="18" customHeight="1" thickBot="1">
      <c r="A122" s="497" t="s">
        <v>3</v>
      </c>
      <c r="B122" s="480" t="s">
        <v>31</v>
      </c>
      <c r="C122" s="498" t="s">
        <v>44</v>
      </c>
      <c r="D122" s="499"/>
      <c r="E122" s="480" t="s">
        <v>45</v>
      </c>
      <c r="F122" s="498" t="s">
        <v>123</v>
      </c>
      <c r="G122" s="499"/>
    </row>
    <row r="123" spans="1:7" ht="18" customHeight="1" thickBot="1">
      <c r="A123" s="384"/>
      <c r="B123" s="384"/>
      <c r="C123" s="385">
        <v>2008</v>
      </c>
      <c r="D123" s="386">
        <v>2009</v>
      </c>
      <c r="E123" s="387" t="s">
        <v>330</v>
      </c>
      <c r="F123" s="385">
        <v>2008</v>
      </c>
      <c r="G123" s="386">
        <v>2009</v>
      </c>
    </row>
    <row r="124" spans="1:7" ht="18" customHeight="1" thickBot="1">
      <c r="A124" s="386">
        <v>1</v>
      </c>
      <c r="B124" s="386">
        <v>2</v>
      </c>
      <c r="C124" s="434">
        <v>3</v>
      </c>
      <c r="D124" s="435">
        <v>4</v>
      </c>
      <c r="E124" s="386">
        <v>5</v>
      </c>
      <c r="F124" s="386">
        <v>6</v>
      </c>
      <c r="G124" s="386">
        <v>7</v>
      </c>
    </row>
    <row r="125" spans="1:7" ht="18" customHeight="1">
      <c r="A125" s="429"/>
      <c r="B125" s="456"/>
      <c r="C125" s="457"/>
      <c r="D125" s="457"/>
      <c r="E125" s="391"/>
      <c r="F125" s="391"/>
      <c r="G125" s="391"/>
    </row>
    <row r="126" spans="1:7" ht="18" customHeight="1">
      <c r="A126" s="393" t="s">
        <v>7</v>
      </c>
      <c r="B126" s="458" t="s">
        <v>90</v>
      </c>
      <c r="C126" s="395">
        <f>'[11]Arkusz1'!$B$31</f>
        <v>224424</v>
      </c>
      <c r="D126" s="395">
        <f>'[11]Arkusz1'!$C$31</f>
        <v>258914</v>
      </c>
      <c r="E126" s="422">
        <f>D126/C126</f>
        <v>1.153682315616868</v>
      </c>
      <c r="F126" s="422">
        <f>C126/$C$165</f>
        <v>0.02214864692555574</v>
      </c>
      <c r="G126" s="422">
        <f>D126/$D$165</f>
        <v>0.020939318241664676</v>
      </c>
    </row>
    <row r="127" spans="1:7" ht="18" customHeight="1">
      <c r="A127" s="393"/>
      <c r="B127" s="459" t="s">
        <v>46</v>
      </c>
      <c r="C127" s="395"/>
      <c r="D127" s="395"/>
      <c r="E127" s="422"/>
      <c r="F127" s="422"/>
      <c r="G127" s="422"/>
    </row>
    <row r="128" spans="1:7" ht="18" customHeight="1">
      <c r="A128" s="393" t="s">
        <v>8</v>
      </c>
      <c r="B128" s="458" t="s">
        <v>91</v>
      </c>
      <c r="C128" s="395">
        <f>'[12]Arkusz1'!$B$31</f>
        <v>91902</v>
      </c>
      <c r="D128" s="395">
        <f>'[12]Arkusz1'!$C$31</f>
        <v>119541</v>
      </c>
      <c r="E128" s="422">
        <f>D128/C128</f>
        <v>1.3007442710713586</v>
      </c>
      <c r="F128" s="422">
        <f>C128/$C$165</f>
        <v>0.009069907629096815</v>
      </c>
      <c r="G128" s="422">
        <f>D128/$D$165</f>
        <v>0.009667716083050113</v>
      </c>
    </row>
    <row r="129" spans="1:7" ht="18" customHeight="1">
      <c r="A129" s="393"/>
      <c r="B129" s="459"/>
      <c r="C129" s="395"/>
      <c r="D129" s="395"/>
      <c r="E129" s="422"/>
      <c r="F129" s="422"/>
      <c r="G129" s="422"/>
    </row>
    <row r="130" spans="1:7" ht="18" customHeight="1">
      <c r="A130" s="393" t="s">
        <v>9</v>
      </c>
      <c r="B130" s="458" t="s">
        <v>92</v>
      </c>
      <c r="C130" s="395">
        <f>'[13]Arkusz1'!$B$27</f>
        <v>3072383</v>
      </c>
      <c r="D130" s="395">
        <f>'[13]Arkusz1'!$C$27</f>
        <v>3708088</v>
      </c>
      <c r="E130" s="422">
        <f>D130/C130</f>
        <v>1.2069094250293664</v>
      </c>
      <c r="F130" s="422">
        <f>C130/$C$165</f>
        <v>0.30321679627437226</v>
      </c>
      <c r="G130" s="422">
        <v>0.299</v>
      </c>
    </row>
    <row r="131" spans="1:7" ht="18" customHeight="1">
      <c r="A131" s="393"/>
      <c r="B131" s="459" t="s">
        <v>47</v>
      </c>
      <c r="C131" s="395"/>
      <c r="D131" s="395"/>
      <c r="E131" s="422"/>
      <c r="F131" s="422"/>
      <c r="G131" s="422"/>
    </row>
    <row r="132" spans="1:7" ht="18" customHeight="1">
      <c r="A132" s="393" t="s">
        <v>12</v>
      </c>
      <c r="B132" s="458" t="s">
        <v>93</v>
      </c>
      <c r="C132" s="395">
        <f>'[14]Arkusz1'!$B$16</f>
        <v>8037</v>
      </c>
      <c r="D132" s="395">
        <f>'[14]Arkusz1'!$C$16</f>
        <v>8129</v>
      </c>
      <c r="E132" s="422">
        <f>D132/C132</f>
        <v>1.0114470573597114</v>
      </c>
      <c r="F132" s="422">
        <f>C132/$C$165</f>
        <v>0.0007931802095172151</v>
      </c>
      <c r="G132" s="422">
        <f>D132/$D$165</f>
        <v>0.0006574218388595911</v>
      </c>
    </row>
    <row r="133" spans="1:7" ht="18" customHeight="1">
      <c r="A133" s="393"/>
      <c r="B133" s="459"/>
      <c r="C133" s="395"/>
      <c r="D133" s="395"/>
      <c r="E133" s="422"/>
      <c r="F133" s="422"/>
      <c r="G133" s="422"/>
    </row>
    <row r="134" spans="1:7" ht="18" customHeight="1">
      <c r="A134" s="393" t="s">
        <v>13</v>
      </c>
      <c r="B134" s="458" t="s">
        <v>94</v>
      </c>
      <c r="C134" s="395">
        <f>'[15]Arkusz1'!$B$12</f>
        <v>12254</v>
      </c>
      <c r="D134" s="395">
        <f>'[15]Arkusz1'!$C$12</f>
        <v>12660</v>
      </c>
      <c r="E134" s="422">
        <f>D134/C134</f>
        <v>1.033132038518035</v>
      </c>
      <c r="F134" s="422">
        <f>C134/$C$165</f>
        <v>0.0012093604936448865</v>
      </c>
      <c r="G134" s="422">
        <f>D134/$D$165</f>
        <v>0.0010238603124569348</v>
      </c>
    </row>
    <row r="135" spans="1:7" ht="18" customHeight="1">
      <c r="A135" s="393"/>
      <c r="B135" s="459"/>
      <c r="C135" s="395"/>
      <c r="D135" s="395"/>
      <c r="E135" s="422"/>
      <c r="F135" s="422"/>
      <c r="G135" s="422"/>
    </row>
    <row r="136" spans="1:7" ht="18" customHeight="1">
      <c r="A136" s="393" t="s">
        <v>14</v>
      </c>
      <c r="B136" s="458" t="s">
        <v>95</v>
      </c>
      <c r="C136" s="395">
        <f>'[16]Arkusz1'!$B$15</f>
        <v>107311</v>
      </c>
      <c r="D136" s="395">
        <f>'[16]Arkusz1'!$C$15</f>
        <v>129856</v>
      </c>
      <c r="E136" s="422">
        <f>D136/C136</f>
        <v>1.2100902982918806</v>
      </c>
      <c r="F136" s="422">
        <f>C136/$C$165</f>
        <v>0.010590638479967883</v>
      </c>
      <c r="G136" s="422">
        <f>D136/$D$165</f>
        <v>0.010501927704139631</v>
      </c>
    </row>
    <row r="137" spans="1:7" ht="18" customHeight="1">
      <c r="A137" s="393"/>
      <c r="B137" s="459"/>
      <c r="C137" s="395"/>
      <c r="D137" s="395"/>
      <c r="E137" s="422"/>
      <c r="F137" s="422"/>
      <c r="G137" s="422"/>
    </row>
    <row r="138" spans="1:7" ht="18" customHeight="1">
      <c r="A138" s="393" t="s">
        <v>15</v>
      </c>
      <c r="B138" s="458" t="s">
        <v>96</v>
      </c>
      <c r="C138" s="395">
        <f>'[17]Arkusz1'!$B$29</f>
        <v>50140</v>
      </c>
      <c r="D138" s="395">
        <f>'[17]Arkusz1'!$C$29</f>
        <v>46839</v>
      </c>
      <c r="E138" s="422">
        <f>D138/C138</f>
        <v>0.9341643398484244</v>
      </c>
      <c r="F138" s="422">
        <f>C138/$C$165</f>
        <v>0.0049483707484376215</v>
      </c>
      <c r="G138" s="422">
        <f>D138/$D$165</f>
        <v>0.003788040535163536</v>
      </c>
    </row>
    <row r="139" spans="1:7" ht="18" customHeight="1">
      <c r="A139" s="393"/>
      <c r="B139" s="459"/>
      <c r="C139" s="395"/>
      <c r="D139" s="395"/>
      <c r="E139" s="422"/>
      <c r="F139" s="422"/>
      <c r="G139" s="422"/>
    </row>
    <row r="140" spans="1:7" ht="18" customHeight="1">
      <c r="A140" s="393" t="s">
        <v>16</v>
      </c>
      <c r="B140" s="458" t="s">
        <v>97</v>
      </c>
      <c r="C140" s="395">
        <f>'[18]Arkusz1'!$B$30</f>
        <v>904513</v>
      </c>
      <c r="D140" s="395">
        <f>'[18]Arkusz1'!$C$30</f>
        <v>1211530</v>
      </c>
      <c r="E140" s="422">
        <f>D140/C140</f>
        <v>1.3394279573649024</v>
      </c>
      <c r="F140" s="422">
        <f>C140/$C$165</f>
        <v>0.08926736479420738</v>
      </c>
      <c r="G140" s="422">
        <v>0.098</v>
      </c>
    </row>
    <row r="141" spans="1:7" ht="18" customHeight="1">
      <c r="A141" s="393"/>
      <c r="B141" s="459" t="s">
        <v>48</v>
      </c>
      <c r="C141" s="395"/>
      <c r="D141" s="395"/>
      <c r="E141" s="422"/>
      <c r="F141" s="422"/>
      <c r="G141" s="422"/>
    </row>
    <row r="142" spans="1:7" ht="18" customHeight="1">
      <c r="A142" s="393" t="s">
        <v>17</v>
      </c>
      <c r="B142" s="458" t="s">
        <v>98</v>
      </c>
      <c r="C142" s="395">
        <f>'[19]Arkusz1'!$B$32</f>
        <v>518744</v>
      </c>
      <c r="D142" s="395">
        <f>'[19]Arkusz1'!$C$32</f>
        <v>555452</v>
      </c>
      <c r="E142" s="422">
        <f>D142/C142</f>
        <v>1.070763228104807</v>
      </c>
      <c r="F142" s="422">
        <f>C142/$C$165</f>
        <v>0.05119540557494068</v>
      </c>
      <c r="G142" s="422">
        <f>D142/$D$165</f>
        <v>0.044921426404014954</v>
      </c>
    </row>
    <row r="143" spans="1:7" ht="18" customHeight="1">
      <c r="A143" s="393"/>
      <c r="B143" s="459" t="s">
        <v>49</v>
      </c>
      <c r="C143" s="395"/>
      <c r="D143" s="395"/>
      <c r="E143" s="422"/>
      <c r="F143" s="422"/>
      <c r="G143" s="422"/>
    </row>
    <row r="144" spans="1:7" ht="18" customHeight="1">
      <c r="A144" s="393" t="s">
        <v>18</v>
      </c>
      <c r="B144" s="458" t="s">
        <v>99</v>
      </c>
      <c r="C144" s="395">
        <f>'[20]Arkusz1'!$B$27+75</f>
        <v>4295147</v>
      </c>
      <c r="D144" s="395">
        <f>'[20]Arkusz1'!$C$27+91</f>
        <v>5066447</v>
      </c>
      <c r="E144" s="422">
        <f>D144/C144</f>
        <v>1.179574761934807</v>
      </c>
      <c r="F144" s="422">
        <f>C144/$C$165</f>
        <v>0.42389269595212614</v>
      </c>
      <c r="G144" s="422">
        <v>0.409</v>
      </c>
    </row>
    <row r="145" spans="1:7" ht="18" customHeight="1">
      <c r="A145" s="393"/>
      <c r="B145" s="459" t="s">
        <v>50</v>
      </c>
      <c r="C145" s="395"/>
      <c r="D145" s="395"/>
      <c r="E145" s="422"/>
      <c r="F145" s="422"/>
      <c r="G145" s="422"/>
    </row>
    <row r="146" spans="1:7" ht="18" customHeight="1">
      <c r="A146" s="393" t="s">
        <v>19</v>
      </c>
      <c r="B146" s="458" t="s">
        <v>100</v>
      </c>
      <c r="C146" s="395">
        <f>'[21]Arkusz1'!$B$14</f>
        <v>1558</v>
      </c>
      <c r="D146" s="395">
        <f>'[21]Arkusz1'!$C$14</f>
        <v>741</v>
      </c>
      <c r="E146" s="422">
        <f>D146/C146</f>
        <v>0.47560975609756095</v>
      </c>
      <c r="F146" s="422">
        <f>C146/$C$165</f>
        <v>0.00015376070255416463</v>
      </c>
      <c r="G146" s="422">
        <f>D146/$D$165</f>
        <v>5.992736899925661E-05</v>
      </c>
    </row>
    <row r="147" spans="1:7" ht="18" customHeight="1">
      <c r="A147" s="393"/>
      <c r="B147" s="459" t="s">
        <v>51</v>
      </c>
      <c r="C147" s="395"/>
      <c r="D147" s="395"/>
      <c r="E147" s="422"/>
      <c r="F147" s="422"/>
      <c r="G147" s="422"/>
    </row>
    <row r="148" spans="1:7" ht="18" customHeight="1">
      <c r="A148" s="393" t="s">
        <v>20</v>
      </c>
      <c r="B148" s="458" t="s">
        <v>101</v>
      </c>
      <c r="C148" s="395">
        <f>'[22]Arkusz1'!$B$16</f>
        <v>7068</v>
      </c>
      <c r="D148" s="395">
        <f>'[22]Arkusz1'!$C$16</f>
        <v>6842</v>
      </c>
      <c r="E148" s="422">
        <f>D148/C148</f>
        <v>0.9680249009620826</v>
      </c>
      <c r="F148" s="422">
        <f>C148/$C$165</f>
        <v>0.0006975485530506005</v>
      </c>
      <c r="G148" s="422">
        <f>D148/$D$165</f>
        <v>0.0005533374611240401</v>
      </c>
    </row>
    <row r="149" spans="1:7" ht="18" customHeight="1">
      <c r="A149" s="393"/>
      <c r="B149" s="459" t="s">
        <v>52</v>
      </c>
      <c r="C149" s="395"/>
      <c r="D149" s="395"/>
      <c r="E149" s="422"/>
      <c r="F149" s="422"/>
      <c r="G149" s="422"/>
    </row>
    <row r="150" spans="1:7" ht="18" customHeight="1">
      <c r="A150" s="393" t="s">
        <v>21</v>
      </c>
      <c r="B150" s="458" t="s">
        <v>102</v>
      </c>
      <c r="C150" s="395">
        <f>'[23]Arkusz1'!$B$32</f>
        <v>335527</v>
      </c>
      <c r="D150" s="395">
        <f>'[23]Arkusz1'!$C$32</f>
        <v>503413</v>
      </c>
      <c r="E150" s="422">
        <f>D150/C150</f>
        <v>1.5003650972947036</v>
      </c>
      <c r="F150" s="422">
        <f>C150/$C$165</f>
        <v>0.03311352198067471</v>
      </c>
      <c r="G150" s="422">
        <f>D150/$D$165</f>
        <v>0.04071284292850576</v>
      </c>
    </row>
    <row r="151" spans="1:7" ht="18" customHeight="1">
      <c r="A151" s="393"/>
      <c r="B151" s="459" t="s">
        <v>53</v>
      </c>
      <c r="C151" s="395"/>
      <c r="D151" s="395"/>
      <c r="E151" s="422"/>
      <c r="F151" s="422"/>
      <c r="G151" s="422"/>
    </row>
    <row r="152" spans="1:7" ht="18" customHeight="1">
      <c r="A152" s="393" t="s">
        <v>22</v>
      </c>
      <c r="B152" s="458" t="s">
        <v>103</v>
      </c>
      <c r="C152" s="395">
        <f>'[24]Arkusz1'!$B$25</f>
        <v>86809</v>
      </c>
      <c r="D152" s="395">
        <f>'[24]Arkusz1'!$C$25</f>
        <v>207956</v>
      </c>
      <c r="E152" s="422">
        <f>D152/C152</f>
        <v>2.39555806425601</v>
      </c>
      <c r="F152" s="422">
        <f>C152/$C$165</f>
        <v>0.008567273958937405</v>
      </c>
      <c r="G152" s="422">
        <f>D152/$D$165</f>
        <v>0.016818159173561952</v>
      </c>
    </row>
    <row r="153" spans="1:7" ht="18" customHeight="1">
      <c r="A153" s="393"/>
      <c r="B153" s="459"/>
      <c r="C153" s="395"/>
      <c r="D153" s="395"/>
      <c r="E153" s="422"/>
      <c r="F153" s="422"/>
      <c r="G153" s="422"/>
    </row>
    <row r="154" spans="1:7" ht="18" customHeight="1">
      <c r="A154" s="393" t="s">
        <v>23</v>
      </c>
      <c r="B154" s="458" t="s">
        <v>104</v>
      </c>
      <c r="C154" s="395">
        <f>'[25]Arkusz1'!$B$26</f>
        <v>21047</v>
      </c>
      <c r="D154" s="395">
        <f>'[25]Arkusz1'!$C$26</f>
        <v>59190</v>
      </c>
      <c r="E154" s="422">
        <f>D154/C154</f>
        <v>2.8122772841735166</v>
      </c>
      <c r="F154" s="422">
        <f>C154/$C$165</f>
        <v>0.002077151159600451</v>
      </c>
      <c r="G154" s="422">
        <f>D154/$D$165</f>
        <v>0.004786910892126854</v>
      </c>
    </row>
    <row r="155" spans="1:7" ht="18" customHeight="1">
      <c r="A155" s="393"/>
      <c r="B155" s="459"/>
      <c r="C155" s="395"/>
      <c r="D155" s="395"/>
      <c r="E155" s="422"/>
      <c r="F155" s="422"/>
      <c r="G155" s="422"/>
    </row>
    <row r="156" spans="1:7" ht="18" customHeight="1">
      <c r="A156" s="393" t="s">
        <v>24</v>
      </c>
      <c r="B156" s="458" t="s">
        <v>105</v>
      </c>
      <c r="C156" s="395">
        <f>'[26]Arkusz1'!$B$33</f>
        <v>41037</v>
      </c>
      <c r="D156" s="395">
        <f>'[26]Arkusz1'!$C$33</f>
        <v>59806</v>
      </c>
      <c r="E156" s="422">
        <f>D156/C156</f>
        <v>1.4573677413066257</v>
      </c>
      <c r="F156" s="422">
        <f>C156/$C$165</f>
        <v>0.004049985847699136</v>
      </c>
      <c r="G156" s="422">
        <f>D156/$D$165</f>
        <v>0.00483672905582934</v>
      </c>
    </row>
    <row r="157" spans="1:7" ht="18" customHeight="1">
      <c r="A157" s="393"/>
      <c r="B157" s="459"/>
      <c r="C157" s="395"/>
      <c r="D157" s="395"/>
      <c r="E157" s="422"/>
      <c r="F157" s="422"/>
      <c r="G157" s="422"/>
    </row>
    <row r="158" spans="1:7" ht="18" customHeight="1">
      <c r="A158" s="393" t="s">
        <v>25</v>
      </c>
      <c r="B158" s="458" t="s">
        <v>106</v>
      </c>
      <c r="C158" s="395">
        <f>'[27]Arkusz1'!$B$24</f>
        <v>4196</v>
      </c>
      <c r="D158" s="395">
        <f>'[27]Arkusz1'!$C$24</f>
        <v>5616</v>
      </c>
      <c r="E158" s="422">
        <f>D158/C158</f>
        <v>1.338417540514776</v>
      </c>
      <c r="F158" s="422">
        <f>C158/$C$165</f>
        <v>0.00041410777144882847</v>
      </c>
      <c r="G158" s="422">
        <f>D158/$D$165</f>
        <v>0.00045418637557331326</v>
      </c>
    </row>
    <row r="159" spans="1:7" ht="18" customHeight="1">
      <c r="A159" s="393"/>
      <c r="B159" s="459"/>
      <c r="C159" s="395"/>
      <c r="D159" s="395"/>
      <c r="E159" s="422"/>
      <c r="F159" s="422"/>
      <c r="G159" s="422"/>
    </row>
    <row r="160" spans="1:7" ht="18" customHeight="1">
      <c r="A160" s="393" t="s">
        <v>26</v>
      </c>
      <c r="B160" s="458" t="s">
        <v>107</v>
      </c>
      <c r="C160" s="395">
        <f>'[28]Arkusz1'!$B$27</f>
        <v>80189</v>
      </c>
      <c r="D160" s="395">
        <f>'[28]Arkusz1'!$C$27</f>
        <v>108769</v>
      </c>
      <c r="E160" s="422">
        <f>D160/C160</f>
        <v>1.3564079861327614</v>
      </c>
      <c r="F160" s="422">
        <f>C160/$C$165</f>
        <v>0.007913939009702123</v>
      </c>
      <c r="G160" s="422">
        <f>D160/$D$165</f>
        <v>0.008796545207395604</v>
      </c>
    </row>
    <row r="161" spans="1:7" ht="18" customHeight="1">
      <c r="A161" s="393"/>
      <c r="B161" s="459" t="s">
        <v>335</v>
      </c>
      <c r="C161" s="395"/>
      <c r="D161" s="395"/>
      <c r="E161" s="422"/>
      <c r="F161" s="422"/>
      <c r="G161" s="422"/>
    </row>
    <row r="162" spans="1:7" ht="18" customHeight="1">
      <c r="A162" s="393" t="s">
        <v>27</v>
      </c>
      <c r="B162" s="458" t="s">
        <v>108</v>
      </c>
      <c r="C162" s="395">
        <f>'[29]Arkusz1'!$B$24</f>
        <v>270342</v>
      </c>
      <c r="D162" s="395">
        <f>'[29]Arkusz1'!$C$24</f>
        <v>295179</v>
      </c>
      <c r="E162" s="422">
        <f>D162/C162</f>
        <v>1.0918725170339791</v>
      </c>
      <c r="F162" s="422">
        <f>C162/$C$165</f>
        <v>0.026680343934465965</v>
      </c>
      <c r="G162" s="422">
        <f>D162/$D$165</f>
        <v>0.02387220088236379</v>
      </c>
    </row>
    <row r="163" spans="1:7" ht="18" customHeight="1" thickBot="1">
      <c r="A163" s="384"/>
      <c r="B163" s="372"/>
      <c r="C163" s="395"/>
      <c r="D163" s="395"/>
      <c r="E163" s="422"/>
      <c r="F163" s="396"/>
      <c r="G163" s="396"/>
    </row>
    <row r="164" spans="1:7" ht="18" customHeight="1">
      <c r="A164" s="407"/>
      <c r="B164" s="429"/>
      <c r="C164" s="390"/>
      <c r="D164" s="390"/>
      <c r="E164" s="391"/>
      <c r="F164" s="391"/>
      <c r="G164" s="391"/>
    </row>
    <row r="165" spans="1:7" ht="18" customHeight="1">
      <c r="A165" s="446" t="s">
        <v>28</v>
      </c>
      <c r="B165" s="503" t="s">
        <v>2</v>
      </c>
      <c r="C165" s="447">
        <f>SUM(C126:C162)</f>
        <v>10132628</v>
      </c>
      <c r="D165" s="447">
        <f>SUM(D126:D162)</f>
        <v>12364968</v>
      </c>
      <c r="E165" s="422">
        <f>D165/C165</f>
        <v>1.220312045404213</v>
      </c>
      <c r="F165" s="439">
        <v>1</v>
      </c>
      <c r="G165" s="439">
        <v>1</v>
      </c>
    </row>
    <row r="166" spans="1:7" ht="18" customHeight="1" thickBot="1">
      <c r="A166" s="462"/>
      <c r="B166" s="462"/>
      <c r="C166" s="425"/>
      <c r="D166" s="425"/>
      <c r="E166" s="396"/>
      <c r="F166" s="396"/>
      <c r="G166" s="396"/>
    </row>
    <row r="167" spans="3:7" ht="18" customHeight="1">
      <c r="C167" s="451"/>
      <c r="D167" s="451"/>
      <c r="F167" s="451"/>
      <c r="G167" s="451"/>
    </row>
    <row r="168" spans="3:7" ht="18" customHeight="1">
      <c r="C168" s="451"/>
      <c r="D168" s="451"/>
      <c r="F168" s="451"/>
      <c r="G168" s="451"/>
    </row>
    <row r="169" spans="3:7" ht="18" customHeight="1">
      <c r="C169" s="451"/>
      <c r="D169" s="451"/>
      <c r="F169" s="451"/>
      <c r="G169" s="451"/>
    </row>
    <row r="170" spans="3:7" ht="18" customHeight="1">
      <c r="C170" s="451"/>
      <c r="D170" s="451"/>
      <c r="F170" s="451"/>
      <c r="G170" s="451"/>
    </row>
    <row r="171" spans="3:7" ht="18" customHeight="1">
      <c r="C171" s="451"/>
      <c r="D171" s="451"/>
      <c r="F171" s="451"/>
      <c r="G171" s="451"/>
    </row>
    <row r="172" spans="1:5" ht="18" customHeight="1">
      <c r="A172" s="601" t="s">
        <v>124</v>
      </c>
      <c r="B172" s="601"/>
      <c r="C172" s="601"/>
      <c r="D172" s="601"/>
      <c r="E172" s="601"/>
    </row>
    <row r="173" spans="1:5" ht="18" customHeight="1" thickBot="1">
      <c r="A173" s="488"/>
      <c r="B173" s="488"/>
      <c r="C173" s="488"/>
      <c r="D173" s="488"/>
      <c r="E173" s="488"/>
    </row>
    <row r="174" spans="1:5" ht="18" customHeight="1" thickBot="1">
      <c r="A174" s="472" t="s">
        <v>3</v>
      </c>
      <c r="B174" s="492" t="s">
        <v>4</v>
      </c>
      <c r="C174" s="474" t="s">
        <v>125</v>
      </c>
      <c r="D174" s="475"/>
      <c r="E174" s="476" t="s">
        <v>6</v>
      </c>
    </row>
    <row r="175" spans="1:5" ht="18" customHeight="1" thickBot="1">
      <c r="A175" s="477"/>
      <c r="B175" s="478"/>
      <c r="C175" s="386">
        <v>2008</v>
      </c>
      <c r="D175" s="386">
        <v>2009</v>
      </c>
      <c r="E175" s="387" t="s">
        <v>330</v>
      </c>
    </row>
    <row r="176" spans="1:5" ht="18" customHeight="1">
      <c r="A176" s="472" t="s">
        <v>7</v>
      </c>
      <c r="B176" s="479" t="s">
        <v>0</v>
      </c>
      <c r="C176" s="390">
        <f>C215</f>
        <v>19399794</v>
      </c>
      <c r="D176" s="390">
        <f>D215</f>
        <v>26931701</v>
      </c>
      <c r="E176" s="391">
        <f>D176/C176</f>
        <v>1.388246751486124</v>
      </c>
    </row>
    <row r="177" spans="1:5" ht="18" customHeight="1" thickBot="1">
      <c r="A177" s="480" t="s">
        <v>8</v>
      </c>
      <c r="B177" s="436" t="s">
        <v>1</v>
      </c>
      <c r="C177" s="395">
        <f>C256</f>
        <v>10450403</v>
      </c>
      <c r="D177" s="395">
        <f>D256</f>
        <v>12248934</v>
      </c>
      <c r="E177" s="422">
        <f>D177/C177</f>
        <v>1.1721015926371452</v>
      </c>
    </row>
    <row r="178" spans="1:5" ht="18" customHeight="1" thickBot="1">
      <c r="A178" s="481" t="s">
        <v>9</v>
      </c>
      <c r="B178" s="482" t="s">
        <v>54</v>
      </c>
      <c r="C178" s="414">
        <f>C176+C177</f>
        <v>29850197</v>
      </c>
      <c r="D178" s="414">
        <f>D176+D177</f>
        <v>39180635</v>
      </c>
      <c r="E178" s="401">
        <f>D178/C178</f>
        <v>1.3125754245440993</v>
      </c>
    </row>
    <row r="179" ht="18" customHeight="1"/>
    <row r="180" ht="18" customHeight="1"/>
    <row r="181" spans="1:5" ht="18" customHeight="1">
      <c r="A181" s="601" t="s">
        <v>126</v>
      </c>
      <c r="B181" s="601"/>
      <c r="C181" s="601"/>
      <c r="D181" s="601"/>
      <c r="E181" s="601"/>
    </row>
    <row r="182" spans="1:5" ht="18" customHeight="1" thickBot="1">
      <c r="A182" s="470"/>
      <c r="B182" s="470"/>
      <c r="C182" s="470"/>
      <c r="D182" s="470"/>
      <c r="E182" s="471"/>
    </row>
    <row r="183" spans="1:5" ht="18" customHeight="1" thickBot="1">
      <c r="A183" s="472" t="s">
        <v>3</v>
      </c>
      <c r="B183" s="492" t="s">
        <v>11</v>
      </c>
      <c r="C183" s="474" t="s">
        <v>125</v>
      </c>
      <c r="D183" s="475"/>
      <c r="E183" s="476" t="s">
        <v>6</v>
      </c>
    </row>
    <row r="184" spans="1:5" ht="18" customHeight="1" thickBot="1">
      <c r="A184" s="384"/>
      <c r="B184" s="384"/>
      <c r="C184" s="385">
        <v>2008</v>
      </c>
      <c r="D184" s="386">
        <v>2009</v>
      </c>
      <c r="E184" s="486" t="s">
        <v>330</v>
      </c>
    </row>
    <row r="185" spans="1:5" ht="18" customHeight="1">
      <c r="A185" s="407" t="s">
        <v>7</v>
      </c>
      <c r="B185" s="536" t="s">
        <v>281</v>
      </c>
      <c r="C185" s="395">
        <f>'[2]Arkusz1'!B2</f>
        <v>1277163</v>
      </c>
      <c r="D185" s="395">
        <f>'[2]Arkusz1'!C2</f>
        <v>757778</v>
      </c>
      <c r="E185" s="422">
        <f aca="true" t="shared" si="2" ref="E185:E214">D185/C185</f>
        <v>0.5933291208718072</v>
      </c>
    </row>
    <row r="186" spans="1:5" ht="18" customHeight="1">
      <c r="A186" s="409" t="s">
        <v>8</v>
      </c>
      <c r="B186" s="537" t="s">
        <v>217</v>
      </c>
      <c r="C186" s="395">
        <f>'[2]Arkusz1'!B3</f>
        <v>757957</v>
      </c>
      <c r="D186" s="395">
        <f>'[2]Arkusz1'!C3</f>
        <v>1190959</v>
      </c>
      <c r="E186" s="422">
        <f t="shared" si="2"/>
        <v>1.5712751514927628</v>
      </c>
    </row>
    <row r="187" spans="1:5" ht="18" customHeight="1">
      <c r="A187" s="409" t="s">
        <v>9</v>
      </c>
      <c r="B187" s="537" t="s">
        <v>55</v>
      </c>
      <c r="C187" s="395">
        <f>'[2]Arkusz1'!B4</f>
        <v>683215</v>
      </c>
      <c r="D187" s="395">
        <f>'[2]Arkusz1'!C4</f>
        <v>621643</v>
      </c>
      <c r="E187" s="422">
        <f t="shared" si="2"/>
        <v>0.9098790278316489</v>
      </c>
    </row>
    <row r="188" spans="1:5" ht="18" customHeight="1">
      <c r="A188" s="409" t="s">
        <v>12</v>
      </c>
      <c r="B188" s="537" t="s">
        <v>327</v>
      </c>
      <c r="C188" s="395">
        <f>'[2]Arkusz1'!B5</f>
        <v>2545175</v>
      </c>
      <c r="D188" s="395">
        <f>'[2]Arkusz1'!C5</f>
        <v>2248647</v>
      </c>
      <c r="E188" s="422">
        <f t="shared" si="2"/>
        <v>0.8834940622943412</v>
      </c>
    </row>
    <row r="189" spans="1:5" ht="18" customHeight="1">
      <c r="A189" s="409" t="s">
        <v>13</v>
      </c>
      <c r="B189" s="537" t="s">
        <v>299</v>
      </c>
      <c r="C189" s="395">
        <f>'[2]Arkusz1'!B6</f>
        <v>588144</v>
      </c>
      <c r="D189" s="395">
        <f>'[2]Arkusz1'!C6</f>
        <v>939888</v>
      </c>
      <c r="E189" s="422">
        <f t="shared" si="2"/>
        <v>1.5980576185423978</v>
      </c>
    </row>
    <row r="190" spans="1:5" ht="18" customHeight="1">
      <c r="A190" s="409" t="s">
        <v>14</v>
      </c>
      <c r="B190" s="537" t="s">
        <v>282</v>
      </c>
      <c r="C190" s="395">
        <f>'[2]Arkusz1'!B7</f>
        <v>377237</v>
      </c>
      <c r="D190" s="395">
        <f>'[2]Arkusz1'!C7</f>
        <v>299166</v>
      </c>
      <c r="E190" s="422">
        <f t="shared" si="2"/>
        <v>0.7930452209088716</v>
      </c>
    </row>
    <row r="191" spans="1:5" ht="18" customHeight="1">
      <c r="A191" s="409" t="s">
        <v>15</v>
      </c>
      <c r="B191" s="537" t="s">
        <v>328</v>
      </c>
      <c r="C191" s="395">
        <f>'[2]Arkusz1'!B8</f>
        <v>595</v>
      </c>
      <c r="D191" s="395">
        <f>'[2]Arkusz1'!C8</f>
        <v>5771</v>
      </c>
      <c r="E191" s="422">
        <f t="shared" si="2"/>
        <v>9.699159663865546</v>
      </c>
    </row>
    <row r="192" spans="1:5" ht="18" customHeight="1">
      <c r="A192" s="409" t="s">
        <v>16</v>
      </c>
      <c r="B192" s="537" t="s">
        <v>71</v>
      </c>
      <c r="C192" s="395">
        <f>'[2]Arkusz1'!B9</f>
        <v>56688</v>
      </c>
      <c r="D192" s="395">
        <f>'[2]Arkusz1'!C9</f>
        <v>78916</v>
      </c>
      <c r="E192" s="422">
        <f t="shared" si="2"/>
        <v>1.392111205193339</v>
      </c>
    </row>
    <row r="193" spans="1:5" ht="18" customHeight="1">
      <c r="A193" s="409" t="s">
        <v>17</v>
      </c>
      <c r="B193" s="537" t="s">
        <v>56</v>
      </c>
      <c r="C193" s="395">
        <f>'[2]Arkusz1'!B10</f>
        <v>114305</v>
      </c>
      <c r="D193" s="395">
        <f>'[2]Arkusz1'!C10</f>
        <v>208882</v>
      </c>
      <c r="E193" s="422">
        <f t="shared" si="2"/>
        <v>1.8274091247102051</v>
      </c>
    </row>
    <row r="194" spans="1:5" ht="18" customHeight="1">
      <c r="A194" s="409" t="s">
        <v>18</v>
      </c>
      <c r="B194" s="537" t="s">
        <v>206</v>
      </c>
      <c r="C194" s="395">
        <f>'[2]Arkusz1'!B11</f>
        <v>3877</v>
      </c>
      <c r="D194" s="395">
        <f>'[2]Arkusz1'!C11</f>
        <v>6852</v>
      </c>
      <c r="E194" s="422">
        <f t="shared" si="2"/>
        <v>1.7673458859943254</v>
      </c>
    </row>
    <row r="195" spans="1:5" ht="18" customHeight="1">
      <c r="A195" s="409" t="s">
        <v>19</v>
      </c>
      <c r="B195" s="537" t="s">
        <v>207</v>
      </c>
      <c r="C195" s="395">
        <f>'[2]Arkusz1'!B12</f>
        <v>99550</v>
      </c>
      <c r="D195" s="395">
        <f>'[2]Arkusz1'!C12</f>
        <v>121043</v>
      </c>
      <c r="E195" s="422">
        <f t="shared" si="2"/>
        <v>1.2159015570065295</v>
      </c>
    </row>
    <row r="196" spans="1:5" ht="18" customHeight="1">
      <c r="A196" s="409" t="s">
        <v>20</v>
      </c>
      <c r="B196" s="537" t="s">
        <v>208</v>
      </c>
      <c r="C196" s="395">
        <f>'[2]Arkusz1'!B13</f>
        <v>840021</v>
      </c>
      <c r="D196" s="395">
        <f>'[2]Arkusz1'!C13</f>
        <v>1354974</v>
      </c>
      <c r="E196" s="422">
        <f t="shared" si="2"/>
        <v>1.613023960115283</v>
      </c>
    </row>
    <row r="197" spans="1:5" ht="18" customHeight="1">
      <c r="A197" s="409" t="s">
        <v>21</v>
      </c>
      <c r="B197" s="537" t="s">
        <v>73</v>
      </c>
      <c r="C197" s="395">
        <f>'[2]Arkusz1'!B14</f>
        <v>488469</v>
      </c>
      <c r="D197" s="395">
        <f>'[2]Arkusz1'!C14</f>
        <v>520801</v>
      </c>
      <c r="E197" s="422">
        <f t="shared" si="2"/>
        <v>1.0661904849642454</v>
      </c>
    </row>
    <row r="198" spans="1:5" ht="18" customHeight="1">
      <c r="A198" s="409" t="s">
        <v>22</v>
      </c>
      <c r="B198" s="537" t="s">
        <v>305</v>
      </c>
      <c r="C198" s="395">
        <f>'[2]Arkusz1'!B15</f>
        <v>136028</v>
      </c>
      <c r="D198" s="395">
        <f>'[2]Arkusz1'!C15</f>
        <v>72898</v>
      </c>
      <c r="E198" s="422">
        <f t="shared" si="2"/>
        <v>0.5359043726291646</v>
      </c>
    </row>
    <row r="199" spans="1:5" ht="18" customHeight="1">
      <c r="A199" s="409" t="s">
        <v>23</v>
      </c>
      <c r="B199" s="537" t="s">
        <v>306</v>
      </c>
      <c r="C199" s="395">
        <f>'[2]Arkusz1'!B16</f>
        <v>539447</v>
      </c>
      <c r="D199" s="395">
        <f>'[2]Arkusz1'!C16</f>
        <v>2309331</v>
      </c>
      <c r="E199" s="422">
        <f t="shared" si="2"/>
        <v>4.280922871014205</v>
      </c>
    </row>
    <row r="200" spans="1:5" ht="18" customHeight="1">
      <c r="A200" s="409" t="s">
        <v>24</v>
      </c>
      <c r="B200" s="537" t="s">
        <v>209</v>
      </c>
      <c r="C200" s="395">
        <f>'[2]Arkusz1'!B17</f>
        <v>3509</v>
      </c>
      <c r="D200" s="395">
        <f>'[2]Arkusz1'!C17</f>
        <v>1093</v>
      </c>
      <c r="E200" s="422">
        <f t="shared" si="2"/>
        <v>0.31148475349102306</v>
      </c>
    </row>
    <row r="201" spans="1:5" ht="18" customHeight="1">
      <c r="A201" s="409" t="s">
        <v>25</v>
      </c>
      <c r="B201" s="566" t="s">
        <v>300</v>
      </c>
      <c r="C201" s="189" t="s">
        <v>326</v>
      </c>
      <c r="D201" s="189" t="s">
        <v>326</v>
      </c>
      <c r="E201" s="423" t="s">
        <v>77</v>
      </c>
    </row>
    <row r="202" spans="1:5" ht="18" customHeight="1">
      <c r="A202" s="409" t="s">
        <v>26</v>
      </c>
      <c r="B202" s="537" t="s">
        <v>332</v>
      </c>
      <c r="C202" s="395">
        <f>'[2]Arkusz1'!B19</f>
        <v>563</v>
      </c>
      <c r="D202" s="395">
        <f>'[2]Arkusz1'!C19</f>
        <v>463</v>
      </c>
      <c r="E202" s="422">
        <f t="shared" si="2"/>
        <v>0.822380106571936</v>
      </c>
    </row>
    <row r="203" spans="1:5" ht="18" customHeight="1">
      <c r="A203" s="409" t="s">
        <v>27</v>
      </c>
      <c r="B203" s="537" t="s">
        <v>283</v>
      </c>
      <c r="C203" s="395">
        <f>'[2]Arkusz1'!B20</f>
        <v>70694</v>
      </c>
      <c r="D203" s="395">
        <f>'[2]Arkusz1'!C20</f>
        <v>201791</v>
      </c>
      <c r="E203" s="422">
        <f t="shared" si="2"/>
        <v>2.8544289472939712</v>
      </c>
    </row>
    <row r="204" spans="1:5" ht="18" customHeight="1">
      <c r="A204" s="409" t="s">
        <v>28</v>
      </c>
      <c r="B204" s="537" t="s">
        <v>301</v>
      </c>
      <c r="C204" s="395">
        <f>'[2]Arkusz1'!B21</f>
        <v>1008529</v>
      </c>
      <c r="D204" s="395">
        <f>'[2]Arkusz1'!C21</f>
        <v>1130535</v>
      </c>
      <c r="E204" s="422">
        <f t="shared" si="2"/>
        <v>1.120974210954767</v>
      </c>
    </row>
    <row r="205" spans="1:5" ht="18" customHeight="1">
      <c r="A205" s="409" t="s">
        <v>29</v>
      </c>
      <c r="B205" s="537" t="s">
        <v>210</v>
      </c>
      <c r="C205" s="395">
        <f>'[2]Arkusz1'!B22</f>
        <v>32767</v>
      </c>
      <c r="D205" s="395">
        <f>'[2]Arkusz1'!C22</f>
        <v>49795</v>
      </c>
      <c r="E205" s="422">
        <f t="shared" si="2"/>
        <v>1.5196691793572803</v>
      </c>
    </row>
    <row r="206" spans="1:5" ht="18" customHeight="1">
      <c r="A206" s="409" t="s">
        <v>34</v>
      </c>
      <c r="B206" s="537" t="s">
        <v>258</v>
      </c>
      <c r="C206" s="395">
        <f>'[2]Arkusz1'!B23</f>
        <v>29443</v>
      </c>
      <c r="D206" s="395">
        <f>'[2]Arkusz1'!C23</f>
        <v>35866</v>
      </c>
      <c r="E206" s="422">
        <f t="shared" si="2"/>
        <v>1.2181503243555345</v>
      </c>
    </row>
    <row r="207" spans="1:5" ht="18" customHeight="1">
      <c r="A207" s="409" t="s">
        <v>35</v>
      </c>
      <c r="B207" s="537" t="s">
        <v>284</v>
      </c>
      <c r="C207" s="395">
        <f>'[2]Arkusz1'!B24</f>
        <v>7492405</v>
      </c>
      <c r="D207" s="395">
        <f>'[2]Arkusz1'!C24</f>
        <v>10271425</v>
      </c>
      <c r="E207" s="422">
        <f t="shared" si="2"/>
        <v>1.3709116098235479</v>
      </c>
    </row>
    <row r="208" spans="1:5" ht="18" customHeight="1">
      <c r="A208" s="409" t="s">
        <v>36</v>
      </c>
      <c r="B208" s="537" t="s">
        <v>57</v>
      </c>
      <c r="C208" s="395">
        <f>'[2]Arkusz1'!B25</f>
        <v>2879</v>
      </c>
      <c r="D208" s="395">
        <f>'[2]Arkusz1'!C25</f>
        <v>3589</v>
      </c>
      <c r="E208" s="422">
        <f t="shared" si="2"/>
        <v>1.2466134074331365</v>
      </c>
    </row>
    <row r="209" spans="1:5" ht="18" customHeight="1">
      <c r="A209" s="409" t="s">
        <v>37</v>
      </c>
      <c r="B209" s="537" t="s">
        <v>211</v>
      </c>
      <c r="C209" s="395">
        <f>'[2]Arkusz1'!B26</f>
        <v>10664</v>
      </c>
      <c r="D209" s="395">
        <f>'[2]Arkusz1'!C26</f>
        <v>9687</v>
      </c>
      <c r="E209" s="422">
        <f t="shared" si="2"/>
        <v>0.9083833458364591</v>
      </c>
    </row>
    <row r="210" spans="1:5" ht="18" customHeight="1">
      <c r="A210" s="409" t="s">
        <v>38</v>
      </c>
      <c r="B210" s="537" t="s">
        <v>74</v>
      </c>
      <c r="C210" s="395">
        <f>'[2]Arkusz1'!B27</f>
        <v>254645</v>
      </c>
      <c r="D210" s="395">
        <f>'[2]Arkusz1'!C27</f>
        <v>179306</v>
      </c>
      <c r="E210" s="422">
        <f t="shared" si="2"/>
        <v>0.7041410591215221</v>
      </c>
    </row>
    <row r="211" spans="1:5" ht="18" customHeight="1">
      <c r="A211" s="409" t="s">
        <v>39</v>
      </c>
      <c r="B211" s="537" t="s">
        <v>218</v>
      </c>
      <c r="C211" s="395">
        <f>'[2]Arkusz1'!B28</f>
        <v>31066</v>
      </c>
      <c r="D211" s="395">
        <f>'[2]Arkusz1'!C28</f>
        <v>19853</v>
      </c>
      <c r="E211" s="422">
        <f t="shared" si="2"/>
        <v>0.6390587780853666</v>
      </c>
    </row>
    <row r="212" spans="1:5" ht="18" customHeight="1">
      <c r="A212" s="409" t="s">
        <v>40</v>
      </c>
      <c r="B212" s="537" t="s">
        <v>219</v>
      </c>
      <c r="C212" s="395">
        <f>'[2]Arkusz1'!B29</f>
        <v>646085</v>
      </c>
      <c r="D212" s="395">
        <f>'[2]Arkusz1'!C29</f>
        <v>1101457</v>
      </c>
      <c r="E212" s="422">
        <f t="shared" si="2"/>
        <v>1.70481747757648</v>
      </c>
    </row>
    <row r="213" spans="1:5" ht="18" customHeight="1">
      <c r="A213" s="409" t="s">
        <v>41</v>
      </c>
      <c r="B213" s="537" t="s">
        <v>220</v>
      </c>
      <c r="C213" s="395">
        <f>'[2]Arkusz1'!B30</f>
        <v>887</v>
      </c>
      <c r="D213" s="395">
        <f>'[2]Arkusz1'!C30</f>
        <v>2122</v>
      </c>
      <c r="E213" s="422">
        <f t="shared" si="2"/>
        <v>2.3923337091319055</v>
      </c>
    </row>
    <row r="214" spans="1:5" ht="18" customHeight="1" thickBot="1">
      <c r="A214" s="517" t="s">
        <v>42</v>
      </c>
      <c r="B214" s="567" t="s">
        <v>285</v>
      </c>
      <c r="C214" s="395">
        <f>'[2]Arkusz1'!B31</f>
        <v>1307787</v>
      </c>
      <c r="D214" s="395">
        <f>'[2]Arkusz1'!C31</f>
        <v>3187170</v>
      </c>
      <c r="E214" s="422">
        <f t="shared" si="2"/>
        <v>2.4370711744343687</v>
      </c>
    </row>
    <row r="215" spans="1:5" ht="18" customHeight="1" thickBot="1">
      <c r="A215" s="412" t="s">
        <v>43</v>
      </c>
      <c r="B215" s="413" t="s">
        <v>2</v>
      </c>
      <c r="C215" s="400">
        <f>SUM(C185:C214)</f>
        <v>19399794</v>
      </c>
      <c r="D215" s="400">
        <f>SUM(D185:D214)</f>
        <v>26931701</v>
      </c>
      <c r="E215" s="401">
        <f>D215/C215</f>
        <v>1.388246751486124</v>
      </c>
    </row>
    <row r="216" spans="3:4" ht="18" customHeight="1">
      <c r="C216" s="451"/>
      <c r="D216" s="451"/>
    </row>
    <row r="217" spans="1:5" ht="18" customHeight="1">
      <c r="A217" s="601" t="s">
        <v>127</v>
      </c>
      <c r="B217" s="601"/>
      <c r="C217" s="601"/>
      <c r="D217" s="601"/>
      <c r="E217" s="601"/>
    </row>
    <row r="218" spans="1:5" ht="18" customHeight="1" thickBot="1">
      <c r="A218" s="488"/>
      <c r="B218" s="488"/>
      <c r="C218" s="488"/>
      <c r="D218" s="488"/>
      <c r="E218" s="488"/>
    </row>
    <row r="219" spans="1:5" ht="18" customHeight="1" thickBot="1">
      <c r="A219" s="472" t="s">
        <v>3</v>
      </c>
      <c r="B219" s="472" t="s">
        <v>11</v>
      </c>
      <c r="C219" s="538" t="s">
        <v>125</v>
      </c>
      <c r="D219" s="475"/>
      <c r="E219" s="476" t="s">
        <v>6</v>
      </c>
    </row>
    <row r="220" spans="1:5" ht="18" customHeight="1" thickBot="1">
      <c r="A220" s="384"/>
      <c r="B220" s="384"/>
      <c r="C220" s="385">
        <v>2008</v>
      </c>
      <c r="D220" s="386">
        <v>2009</v>
      </c>
      <c r="E220" s="486" t="s">
        <v>330</v>
      </c>
    </row>
    <row r="221" spans="1:5" ht="18" customHeight="1">
      <c r="A221" s="378" t="s">
        <v>7</v>
      </c>
      <c r="B221" s="516" t="s">
        <v>72</v>
      </c>
      <c r="C221" s="395">
        <f>'[4]Arkusz1'!B2</f>
        <v>724481</v>
      </c>
      <c r="D221" s="395">
        <f>'[4]Arkusz1'!C2</f>
        <v>830113</v>
      </c>
      <c r="E221" s="539">
        <f aca="true" t="shared" si="3" ref="E221:E255">D221/C221</f>
        <v>1.1458036856729161</v>
      </c>
    </row>
    <row r="222" spans="1:5" ht="18" customHeight="1">
      <c r="A222" s="393" t="s">
        <v>8</v>
      </c>
      <c r="B222" s="516" t="s">
        <v>336</v>
      </c>
      <c r="C222" s="395">
        <f>'[4]Arkusz1'!B3</f>
        <v>48366</v>
      </c>
      <c r="D222" s="395">
        <f>'[4]Arkusz1'!C3</f>
        <v>100703</v>
      </c>
      <c r="E222" s="539">
        <f t="shared" si="3"/>
        <v>2.0821031302981434</v>
      </c>
    </row>
    <row r="223" spans="1:5" ht="18" customHeight="1">
      <c r="A223" s="393" t="s">
        <v>9</v>
      </c>
      <c r="B223" s="516" t="s">
        <v>302</v>
      </c>
      <c r="C223" s="395">
        <f>'[4]Arkusz1'!B4</f>
        <v>3486</v>
      </c>
      <c r="D223" s="395">
        <f>'[4]Arkusz1'!C4</f>
        <v>8800</v>
      </c>
      <c r="E223" s="422">
        <f t="shared" si="3"/>
        <v>2.5243832472748133</v>
      </c>
    </row>
    <row r="224" spans="1:5" ht="18" customHeight="1">
      <c r="A224" s="393" t="s">
        <v>12</v>
      </c>
      <c r="B224" s="516" t="s">
        <v>286</v>
      </c>
      <c r="C224" s="395">
        <f>'[4]Arkusz1'!B5</f>
        <v>102880</v>
      </c>
      <c r="D224" s="395">
        <f>'[4]Arkusz1'!C5</f>
        <v>108233</v>
      </c>
      <c r="E224" s="422">
        <f t="shared" si="3"/>
        <v>1.0520314930015553</v>
      </c>
    </row>
    <row r="225" spans="1:5" ht="18" customHeight="1">
      <c r="A225" s="393" t="s">
        <v>13</v>
      </c>
      <c r="B225" s="516" t="s">
        <v>287</v>
      </c>
      <c r="C225" s="395">
        <f>'[4]Arkusz1'!B6</f>
        <v>6</v>
      </c>
      <c r="D225" s="395">
        <f>'[4]Arkusz1'!C6</f>
        <v>17</v>
      </c>
      <c r="E225" s="422">
        <f t="shared" si="3"/>
        <v>2.8333333333333335</v>
      </c>
    </row>
    <row r="226" spans="1:5" ht="18" customHeight="1">
      <c r="A226" s="393" t="s">
        <v>14</v>
      </c>
      <c r="B226" s="516" t="s">
        <v>303</v>
      </c>
      <c r="C226" s="395">
        <f>'[4]Arkusz1'!B7</f>
        <v>9299</v>
      </c>
      <c r="D226" s="395">
        <f>'[4]Arkusz1'!C7</f>
        <v>15602</v>
      </c>
      <c r="E226" s="422">
        <f t="shared" si="3"/>
        <v>1.6778148187977202</v>
      </c>
    </row>
    <row r="227" spans="1:5" ht="18" customHeight="1">
      <c r="A227" s="393" t="s">
        <v>15</v>
      </c>
      <c r="B227" s="516" t="s">
        <v>329</v>
      </c>
      <c r="C227" s="395">
        <f>'[4]Arkusz1'!B8</f>
        <v>1399</v>
      </c>
      <c r="D227" s="395">
        <f>'[4]Arkusz1'!C8</f>
        <v>6953</v>
      </c>
      <c r="E227" s="422">
        <f t="shared" si="3"/>
        <v>4.969978556111508</v>
      </c>
    </row>
    <row r="228" spans="1:5" ht="18" customHeight="1">
      <c r="A228" s="393" t="s">
        <v>16</v>
      </c>
      <c r="B228" s="516" t="s">
        <v>58</v>
      </c>
      <c r="C228" s="395">
        <f>'[4]Arkusz1'!B9</f>
        <v>326279</v>
      </c>
      <c r="D228" s="395">
        <f>'[4]Arkusz1'!C9</f>
        <v>429126</v>
      </c>
      <c r="E228" s="422">
        <f t="shared" si="3"/>
        <v>1.3152118279141471</v>
      </c>
    </row>
    <row r="229" spans="1:5" ht="18" customHeight="1">
      <c r="A229" s="393" t="s">
        <v>17</v>
      </c>
      <c r="B229" s="516" t="s">
        <v>288</v>
      </c>
      <c r="C229" s="395">
        <f>'[4]Arkusz1'!B10</f>
        <v>38489</v>
      </c>
      <c r="D229" s="395">
        <f>'[4]Arkusz1'!C10</f>
        <v>61041</v>
      </c>
      <c r="E229" s="422">
        <f t="shared" si="3"/>
        <v>1.5859336433786277</v>
      </c>
    </row>
    <row r="230" spans="1:5" ht="18" customHeight="1">
      <c r="A230" s="393" t="s">
        <v>18</v>
      </c>
      <c r="B230" s="516" t="s">
        <v>59</v>
      </c>
      <c r="C230" s="395">
        <f>'[4]Arkusz1'!B11</f>
        <v>6245</v>
      </c>
      <c r="D230" s="395">
        <f>'[4]Arkusz1'!C11</f>
        <v>12146</v>
      </c>
      <c r="E230" s="422">
        <f t="shared" si="3"/>
        <v>1.944915932746197</v>
      </c>
    </row>
    <row r="231" spans="1:5" ht="18" customHeight="1">
      <c r="A231" s="393" t="s">
        <v>19</v>
      </c>
      <c r="B231" s="516" t="s">
        <v>82</v>
      </c>
      <c r="C231" s="395">
        <f>'[4]Arkusz1'!B12</f>
        <v>1403</v>
      </c>
      <c r="D231" s="395">
        <f>'[4]Arkusz1'!C12</f>
        <v>1146</v>
      </c>
      <c r="E231" s="422">
        <f t="shared" si="3"/>
        <v>0.8168210976478973</v>
      </c>
    </row>
    <row r="232" spans="1:5" ht="18" customHeight="1">
      <c r="A232" s="393" t="s">
        <v>20</v>
      </c>
      <c r="B232" s="516" t="s">
        <v>79</v>
      </c>
      <c r="C232" s="395">
        <f>'[4]Arkusz1'!B13</f>
        <v>896481</v>
      </c>
      <c r="D232" s="395">
        <f>'[4]Arkusz1'!C13</f>
        <v>1136488</v>
      </c>
      <c r="E232" s="422">
        <f t="shared" si="3"/>
        <v>1.267721234471227</v>
      </c>
    </row>
    <row r="233" spans="1:5" ht="18" customHeight="1">
      <c r="A233" s="393" t="s">
        <v>21</v>
      </c>
      <c r="B233" s="516" t="s">
        <v>221</v>
      </c>
      <c r="C233" s="395">
        <f>'[4]Arkusz1'!B14</f>
        <v>17525</v>
      </c>
      <c r="D233" s="395">
        <f>'[4]Arkusz1'!C14</f>
        <v>33904</v>
      </c>
      <c r="E233" s="422">
        <f t="shared" si="3"/>
        <v>1.9346077032810272</v>
      </c>
    </row>
    <row r="234" spans="1:5" ht="18" customHeight="1">
      <c r="A234" s="393" t="s">
        <v>22</v>
      </c>
      <c r="B234" s="516" t="s">
        <v>60</v>
      </c>
      <c r="C234" s="395">
        <f>'[4]Arkusz1'!B15</f>
        <v>1772</v>
      </c>
      <c r="D234" s="395">
        <f>'[4]Arkusz1'!C15</f>
        <v>8720</v>
      </c>
      <c r="E234" s="422">
        <f t="shared" si="3"/>
        <v>4.92099322799097</v>
      </c>
    </row>
    <row r="235" spans="1:5" ht="18" customHeight="1">
      <c r="A235" s="393" t="s">
        <v>23</v>
      </c>
      <c r="B235" s="516" t="s">
        <v>76</v>
      </c>
      <c r="C235" s="395">
        <f>'[4]Arkusz1'!B16</f>
        <v>299738</v>
      </c>
      <c r="D235" s="395">
        <f>'[4]Arkusz1'!C16</f>
        <v>420886</v>
      </c>
      <c r="E235" s="422">
        <f t="shared" si="3"/>
        <v>1.4041796502278656</v>
      </c>
    </row>
    <row r="236" spans="1:5" ht="18" customHeight="1">
      <c r="A236" s="393" t="s">
        <v>24</v>
      </c>
      <c r="B236" s="516" t="s">
        <v>307</v>
      </c>
      <c r="C236" s="395">
        <f>'[4]Arkusz1'!B17</f>
        <v>420265</v>
      </c>
      <c r="D236" s="395">
        <f>'[4]Arkusz1'!C17</f>
        <v>441418</v>
      </c>
      <c r="E236" s="422">
        <f t="shared" si="3"/>
        <v>1.0503325282857245</v>
      </c>
    </row>
    <row r="237" spans="1:5" ht="18" customHeight="1">
      <c r="A237" s="393" t="s">
        <v>25</v>
      </c>
      <c r="B237" s="516" t="s">
        <v>308</v>
      </c>
      <c r="C237" s="395">
        <f>'[4]Arkusz1'!B18</f>
        <v>36140</v>
      </c>
      <c r="D237" s="395">
        <f>'[4]Arkusz1'!C18</f>
        <v>21145</v>
      </c>
      <c r="E237" s="422">
        <f t="shared" si="3"/>
        <v>0.5850857775318207</v>
      </c>
    </row>
    <row r="238" spans="1:5" ht="18" customHeight="1">
      <c r="A238" s="393" t="s">
        <v>26</v>
      </c>
      <c r="B238" s="516" t="s">
        <v>80</v>
      </c>
      <c r="C238" s="395">
        <f>'[4]Arkusz1'!B19</f>
        <v>14245</v>
      </c>
      <c r="D238" s="395">
        <f>'[4]Arkusz1'!C19</f>
        <v>21890</v>
      </c>
      <c r="E238" s="422">
        <f t="shared" si="3"/>
        <v>1.5366795366795367</v>
      </c>
    </row>
    <row r="239" spans="1:5" ht="18" customHeight="1">
      <c r="A239" s="393" t="s">
        <v>27</v>
      </c>
      <c r="B239" s="516" t="s">
        <v>309</v>
      </c>
      <c r="C239" s="395">
        <f>'[4]Arkusz1'!B20</f>
        <v>304040</v>
      </c>
      <c r="D239" s="395">
        <f>'[4]Arkusz1'!C20</f>
        <v>370850</v>
      </c>
      <c r="E239" s="422">
        <f t="shared" si="3"/>
        <v>1.2197408235758453</v>
      </c>
    </row>
    <row r="240" spans="1:5" ht="18" customHeight="1">
      <c r="A240" s="393" t="s">
        <v>28</v>
      </c>
      <c r="B240" s="516" t="s">
        <v>61</v>
      </c>
      <c r="C240" s="395">
        <f>'[4]Arkusz1'!B21</f>
        <v>8231</v>
      </c>
      <c r="D240" s="395">
        <f>'[4]Arkusz1'!C21</f>
        <v>15336</v>
      </c>
      <c r="E240" s="422">
        <f t="shared" si="3"/>
        <v>1.8632000971935365</v>
      </c>
    </row>
    <row r="241" spans="1:5" ht="18" customHeight="1">
      <c r="A241" s="393" t="s">
        <v>29</v>
      </c>
      <c r="B241" s="54" t="s">
        <v>222</v>
      </c>
      <c r="C241" s="189" t="s">
        <v>326</v>
      </c>
      <c r="D241" s="189" t="s">
        <v>326</v>
      </c>
      <c r="E241" s="423" t="s">
        <v>77</v>
      </c>
    </row>
    <row r="242" spans="1:5" ht="18" customHeight="1">
      <c r="A242" s="393" t="s">
        <v>34</v>
      </c>
      <c r="B242" s="516" t="s">
        <v>310</v>
      </c>
      <c r="C242" s="395">
        <f>'[4]Arkusz1'!B23</f>
        <v>40779</v>
      </c>
      <c r="D242" s="395">
        <f>'[4]Arkusz1'!C23</f>
        <v>37770</v>
      </c>
      <c r="E242" s="422">
        <f t="shared" si="3"/>
        <v>0.9262120208931067</v>
      </c>
    </row>
    <row r="243" spans="1:5" ht="18" customHeight="1">
      <c r="A243" s="393" t="s">
        <v>35</v>
      </c>
      <c r="B243" s="516" t="s">
        <v>213</v>
      </c>
      <c r="C243" s="395">
        <f>'[4]Arkusz1'!B24</f>
        <v>199338</v>
      </c>
      <c r="D243" s="395">
        <f>'[4]Arkusz1'!C24</f>
        <v>282378</v>
      </c>
      <c r="E243" s="422">
        <f t="shared" si="3"/>
        <v>1.4165788760798241</v>
      </c>
    </row>
    <row r="244" spans="1:5" ht="18" customHeight="1">
      <c r="A244" s="393" t="s">
        <v>36</v>
      </c>
      <c r="B244" s="516" t="s">
        <v>311</v>
      </c>
      <c r="C244" s="395">
        <f>'[4]Arkusz1'!B25</f>
        <v>570</v>
      </c>
      <c r="D244" s="395">
        <f>'[4]Arkusz1'!C25</f>
        <v>188</v>
      </c>
      <c r="E244" s="422">
        <f t="shared" si="3"/>
        <v>0.3298245614035088</v>
      </c>
    </row>
    <row r="245" spans="1:5" ht="18" customHeight="1">
      <c r="A245" s="393" t="s">
        <v>37</v>
      </c>
      <c r="B245" s="516" t="s">
        <v>223</v>
      </c>
      <c r="C245" s="395">
        <f>'[4]Arkusz1'!B26</f>
        <v>11611</v>
      </c>
      <c r="D245" s="395">
        <f>'[4]Arkusz1'!C26</f>
        <v>9783</v>
      </c>
      <c r="E245" s="422">
        <f t="shared" si="3"/>
        <v>0.8425630867281027</v>
      </c>
    </row>
    <row r="246" spans="1:5" ht="18" customHeight="1">
      <c r="A246" s="393" t="s">
        <v>38</v>
      </c>
      <c r="B246" s="516" t="s">
        <v>62</v>
      </c>
      <c r="C246" s="395">
        <f>'[4]Arkusz1'!B27</f>
        <v>218897</v>
      </c>
      <c r="D246" s="395">
        <f>'[4]Arkusz1'!C27</f>
        <v>194892</v>
      </c>
      <c r="E246" s="422">
        <f t="shared" si="3"/>
        <v>0.8903365509805982</v>
      </c>
    </row>
    <row r="247" spans="1:5" ht="18" customHeight="1">
      <c r="A247" s="393" t="s">
        <v>39</v>
      </c>
      <c r="B247" s="516" t="s">
        <v>259</v>
      </c>
      <c r="C247" s="395">
        <f>'[4]Arkusz1'!B28</f>
        <v>194028</v>
      </c>
      <c r="D247" s="395">
        <f>'[4]Arkusz1'!C28</f>
        <v>206495</v>
      </c>
      <c r="E247" s="422">
        <f t="shared" si="3"/>
        <v>1.0642536128806153</v>
      </c>
    </row>
    <row r="248" spans="1:5" ht="18" customHeight="1">
      <c r="A248" s="393" t="s">
        <v>40</v>
      </c>
      <c r="B248" s="516" t="s">
        <v>312</v>
      </c>
      <c r="C248" s="395">
        <f>'[4]Arkusz1'!B29</f>
        <v>75581</v>
      </c>
      <c r="D248" s="395">
        <f>'[4]Arkusz1'!C29</f>
        <v>177532</v>
      </c>
      <c r="E248" s="422">
        <f t="shared" si="3"/>
        <v>2.3488972096161733</v>
      </c>
    </row>
    <row r="249" spans="1:5" ht="18" customHeight="1">
      <c r="A249" s="393" t="s">
        <v>41</v>
      </c>
      <c r="B249" s="516" t="s">
        <v>63</v>
      </c>
      <c r="C249" s="395">
        <f>'[4]Arkusz1'!B30</f>
        <v>5063091</v>
      </c>
      <c r="D249" s="395">
        <f>'[4]Arkusz1'!C30</f>
        <v>5465575</v>
      </c>
      <c r="E249" s="422">
        <f t="shared" si="3"/>
        <v>1.079493732188499</v>
      </c>
    </row>
    <row r="250" spans="1:5" ht="18" customHeight="1">
      <c r="A250" s="393" t="s">
        <v>42</v>
      </c>
      <c r="B250" s="516" t="s">
        <v>214</v>
      </c>
      <c r="C250" s="395">
        <f>'[4]Arkusz1'!B31</f>
        <v>59929</v>
      </c>
      <c r="D250" s="395">
        <f>'[4]Arkusz1'!C31</f>
        <v>40125</v>
      </c>
      <c r="E250" s="422">
        <f t="shared" si="3"/>
        <v>0.6695422917118591</v>
      </c>
    </row>
    <row r="251" spans="1:5" ht="18" customHeight="1">
      <c r="A251" s="393" t="s">
        <v>43</v>
      </c>
      <c r="B251" s="516" t="s">
        <v>64</v>
      </c>
      <c r="C251" s="395">
        <f>'[4]Arkusz1'!B32</f>
        <v>5088</v>
      </c>
      <c r="D251" s="395">
        <f>'[4]Arkusz1'!C32</f>
        <v>-2369</v>
      </c>
      <c r="E251" s="423" t="s">
        <v>77</v>
      </c>
    </row>
    <row r="252" spans="1:5" ht="18" customHeight="1">
      <c r="A252" s="393" t="s">
        <v>68</v>
      </c>
      <c r="B252" s="516" t="s">
        <v>65</v>
      </c>
      <c r="C252" s="395">
        <f>'[4]Arkusz1'!B33</f>
        <v>85369</v>
      </c>
      <c r="D252" s="395">
        <f>'[4]Arkusz1'!C33</f>
        <v>135675</v>
      </c>
      <c r="E252" s="422">
        <f t="shared" si="3"/>
        <v>1.5892771380711967</v>
      </c>
    </row>
    <row r="253" spans="1:5" ht="18" customHeight="1">
      <c r="A253" s="393" t="s">
        <v>75</v>
      </c>
      <c r="B253" s="516" t="s">
        <v>224</v>
      </c>
      <c r="C253" s="395">
        <f>'[4]Arkusz1'!B34</f>
        <v>19523</v>
      </c>
      <c r="D253" s="395">
        <f>'[4]Arkusz1'!C34</f>
        <v>14708</v>
      </c>
      <c r="E253" s="422">
        <f t="shared" si="3"/>
        <v>0.7533678225682529</v>
      </c>
    </row>
    <row r="254" spans="1:5" ht="18" customHeight="1">
      <c r="A254" s="393" t="s">
        <v>78</v>
      </c>
      <c r="B254" s="516" t="s">
        <v>225</v>
      </c>
      <c r="C254" s="395">
        <f>'[4]Arkusz1'!B35</f>
        <v>231593</v>
      </c>
      <c r="D254" s="395">
        <f>'[4]Arkusz1'!C35</f>
        <v>304914</v>
      </c>
      <c r="E254" s="422">
        <f t="shared" si="3"/>
        <v>1.3165941975793742</v>
      </c>
    </row>
    <row r="255" spans="1:5" ht="18" customHeight="1" thickBot="1">
      <c r="A255" s="393" t="s">
        <v>81</v>
      </c>
      <c r="B255" s="516" t="s">
        <v>66</v>
      </c>
      <c r="C255" s="395">
        <f>'[4]Arkusz1'!B36</f>
        <v>984236</v>
      </c>
      <c r="D255" s="395">
        <f>'[4]Arkusz1'!C36</f>
        <v>1336751</v>
      </c>
      <c r="E255" s="422">
        <f t="shared" si="3"/>
        <v>1.3581610508048882</v>
      </c>
    </row>
    <row r="256" spans="1:5" ht="18" customHeight="1" thickBot="1">
      <c r="A256" s="386" t="s">
        <v>298</v>
      </c>
      <c r="B256" s="427" t="s">
        <v>2</v>
      </c>
      <c r="C256" s="400">
        <f>SUM(C221:C255)</f>
        <v>10450403</v>
      </c>
      <c r="D256" s="400">
        <f>SUM(D221:D255)</f>
        <v>12248934</v>
      </c>
      <c r="E256" s="401">
        <f>D256/C256</f>
        <v>1.1721015926371452</v>
      </c>
    </row>
    <row r="257" spans="1:10" ht="12.75">
      <c r="A257" s="415"/>
      <c r="B257" s="416"/>
      <c r="C257" s="417"/>
      <c r="D257" s="417"/>
      <c r="E257" s="383"/>
      <c r="I257" s="451"/>
      <c r="J257" s="451"/>
    </row>
    <row r="258" spans="1:10" ht="12.75">
      <c r="A258" s="415"/>
      <c r="B258" s="416"/>
      <c r="C258" s="417"/>
      <c r="D258" s="417"/>
      <c r="E258" s="383"/>
      <c r="I258" s="451"/>
      <c r="J258" s="451"/>
    </row>
    <row r="259" spans="1:10" ht="12.75">
      <c r="A259" s="415"/>
      <c r="B259" s="416"/>
      <c r="C259" s="417"/>
      <c r="D259" s="417"/>
      <c r="E259" s="383"/>
      <c r="I259" s="451"/>
      <c r="J259" s="451"/>
    </row>
    <row r="260" spans="1:10" ht="12.75">
      <c r="A260" s="415"/>
      <c r="C260" s="504"/>
      <c r="E260" s="383"/>
      <c r="I260" s="451"/>
      <c r="J260" s="451"/>
    </row>
    <row r="261" spans="1:10" ht="12.75">
      <c r="A261" s="415"/>
      <c r="C261" s="451"/>
      <c r="D261" s="451"/>
      <c r="E261" s="383"/>
      <c r="I261" s="451"/>
      <c r="J261" s="451"/>
    </row>
    <row r="262" spans="3:10" ht="12.75">
      <c r="C262" s="451"/>
      <c r="D262" s="451"/>
      <c r="I262" s="451"/>
      <c r="J262" s="451"/>
    </row>
    <row r="263" spans="3:4" ht="12.75">
      <c r="C263" s="451"/>
      <c r="D263" s="451"/>
    </row>
    <row r="276" ht="12.75">
      <c r="H276" s="372"/>
    </row>
    <row r="277" spans="8:10" ht="12.75">
      <c r="H277" s="372"/>
      <c r="I277" s="402"/>
      <c r="J277" s="402"/>
    </row>
    <row r="278" spans="8:10" ht="12.75">
      <c r="H278" s="372"/>
      <c r="I278" s="402"/>
      <c r="J278" s="402"/>
    </row>
    <row r="279" spans="8:10" ht="12.75">
      <c r="H279" s="372"/>
      <c r="I279" s="402"/>
      <c r="J279" s="402"/>
    </row>
    <row r="280" spans="8:10" ht="12.75">
      <c r="H280" s="372"/>
      <c r="I280" s="402"/>
      <c r="J280" s="402"/>
    </row>
    <row r="281" spans="8:10" ht="12.75">
      <c r="H281" s="372"/>
      <c r="I281" s="402"/>
      <c r="J281" s="402"/>
    </row>
    <row r="282" spans="8:10" ht="12.75">
      <c r="H282" s="372"/>
      <c r="I282" s="402"/>
      <c r="J282" s="402"/>
    </row>
    <row r="283" spans="8:10" ht="12.75">
      <c r="H283" s="372"/>
      <c r="I283" s="402"/>
      <c r="J283" s="402"/>
    </row>
    <row r="284" spans="8:10" ht="12.75">
      <c r="H284" s="372"/>
      <c r="I284" s="402"/>
      <c r="J284" s="402"/>
    </row>
    <row r="285" spans="8:10" ht="12.75">
      <c r="H285" s="372"/>
      <c r="I285" s="402"/>
      <c r="J285" s="402"/>
    </row>
    <row r="286" spans="8:10" ht="12.75">
      <c r="H286" s="505"/>
      <c r="I286" s="402"/>
      <c r="J286" s="402"/>
    </row>
    <row r="287" spans="8:10" ht="12.75">
      <c r="H287" s="372"/>
      <c r="I287" s="402"/>
      <c r="J287" s="402"/>
    </row>
    <row r="288" spans="8:10" ht="12.75">
      <c r="H288" s="372"/>
      <c r="I288" s="402"/>
      <c r="J288" s="402"/>
    </row>
    <row r="289" spans="8:10" ht="12.75">
      <c r="H289" s="372"/>
      <c r="I289" s="402"/>
      <c r="J289" s="402"/>
    </row>
    <row r="290" spans="8:10" ht="12.75">
      <c r="H290" s="372"/>
      <c r="I290" s="402"/>
      <c r="J290" s="402"/>
    </row>
    <row r="291" spans="8:10" ht="12.75">
      <c r="H291" s="372"/>
      <c r="I291" s="402"/>
      <c r="J291" s="402"/>
    </row>
    <row r="292" spans="8:10" ht="12.75">
      <c r="H292" s="372"/>
      <c r="I292" s="402"/>
      <c r="J292" s="402"/>
    </row>
    <row r="293" spans="8:10" ht="12.75">
      <c r="H293" s="372"/>
      <c r="I293" s="402"/>
      <c r="J293" s="402"/>
    </row>
    <row r="294" spans="8:10" ht="12.75">
      <c r="H294" s="372"/>
      <c r="I294" s="402"/>
      <c r="J294" s="402"/>
    </row>
    <row r="295" spans="8:10" ht="12.75">
      <c r="H295" s="372"/>
      <c r="I295" s="402"/>
      <c r="J295" s="402"/>
    </row>
    <row r="296" spans="8:10" ht="12.75">
      <c r="H296" s="372"/>
      <c r="I296" s="402"/>
      <c r="J296" s="402"/>
    </row>
    <row r="297" spans="3:10" ht="12.75">
      <c r="C297" s="504"/>
      <c r="H297" s="372"/>
      <c r="I297" s="402"/>
      <c r="J297" s="402"/>
    </row>
    <row r="298" spans="3:10" ht="12.75">
      <c r="C298" s="451"/>
      <c r="D298" s="451"/>
      <c r="H298" s="372"/>
      <c r="I298" s="402"/>
      <c r="J298" s="402"/>
    </row>
    <row r="299" spans="3:10" ht="12.75">
      <c r="C299" s="451"/>
      <c r="D299" s="451"/>
      <c r="H299" s="372"/>
      <c r="I299" s="402"/>
      <c r="J299" s="402"/>
    </row>
    <row r="300" spans="3:10" ht="12.75">
      <c r="C300" s="451"/>
      <c r="D300" s="451"/>
      <c r="H300" s="372"/>
      <c r="I300" s="402"/>
      <c r="J300" s="402"/>
    </row>
    <row r="301" spans="3:10" ht="12.75">
      <c r="C301" s="451"/>
      <c r="D301" s="451"/>
      <c r="H301" s="372"/>
      <c r="I301" s="402"/>
      <c r="J301" s="402"/>
    </row>
    <row r="302" spans="3:10" ht="12.75">
      <c r="C302" s="451"/>
      <c r="D302" s="451"/>
      <c r="H302" s="372"/>
      <c r="I302" s="402"/>
      <c r="J302" s="402"/>
    </row>
    <row r="303" spans="3:10" ht="12.75">
      <c r="C303" s="451"/>
      <c r="D303" s="451"/>
      <c r="H303" s="372"/>
      <c r="I303" s="402"/>
      <c r="J303" s="402"/>
    </row>
    <row r="304" spans="8:10" ht="12.75">
      <c r="H304" s="372"/>
      <c r="I304" s="402"/>
      <c r="J304" s="402"/>
    </row>
    <row r="306" spans="9:10" ht="12.75">
      <c r="I306" s="451"/>
      <c r="J306" s="451"/>
    </row>
    <row r="341" ht="12.75">
      <c r="C341" s="504"/>
    </row>
    <row r="342" spans="3:4" ht="12.75">
      <c r="C342" s="451"/>
      <c r="D342" s="451"/>
    </row>
    <row r="343" spans="3:4" ht="12.75">
      <c r="C343" s="451"/>
      <c r="D343" s="451"/>
    </row>
    <row r="344" spans="3:4" ht="12.75">
      <c r="C344" s="451"/>
      <c r="D344" s="451"/>
    </row>
    <row r="345" spans="3:4" ht="12.75">
      <c r="C345" s="451"/>
      <c r="D345" s="451"/>
    </row>
    <row r="346" spans="3:4" ht="12.75">
      <c r="C346" s="451"/>
      <c r="D346" s="451"/>
    </row>
    <row r="347" spans="3:4" ht="12.75">
      <c r="C347" s="451"/>
      <c r="D347" s="451"/>
    </row>
    <row r="348" spans="3:4" ht="12.75">
      <c r="C348" s="451"/>
      <c r="D348" s="451"/>
    </row>
    <row r="349" spans="3:4" ht="12.75">
      <c r="C349" s="451"/>
      <c r="D349" s="451"/>
    </row>
    <row r="350" spans="3:4" ht="12.75">
      <c r="C350" s="451"/>
      <c r="D350" s="451"/>
    </row>
    <row r="351" spans="3:4" ht="12.75">
      <c r="C351" s="451"/>
      <c r="D351" s="451"/>
    </row>
    <row r="352" spans="3:4" ht="12.75">
      <c r="C352" s="451"/>
      <c r="D352" s="451"/>
    </row>
    <row r="353" spans="3:4" ht="12.75">
      <c r="C353" s="451"/>
      <c r="D353" s="451"/>
    </row>
    <row r="354" spans="3:4" ht="12.75">
      <c r="C354" s="451"/>
      <c r="D354" s="451"/>
    </row>
    <row r="355" spans="3:4" ht="12.75">
      <c r="C355" s="451"/>
      <c r="D355" s="451"/>
    </row>
    <row r="356" spans="3:4" ht="12.75">
      <c r="C356" s="451"/>
      <c r="D356" s="451"/>
    </row>
    <row r="357" spans="3:4" ht="12.75">
      <c r="C357" s="451"/>
      <c r="D357" s="451"/>
    </row>
    <row r="358" spans="3:4" ht="12.75">
      <c r="C358" s="451"/>
      <c r="D358" s="451"/>
    </row>
    <row r="359" spans="3:4" ht="12.75">
      <c r="C359" s="451"/>
      <c r="D359" s="451"/>
    </row>
    <row r="360" spans="3:4" ht="12.75">
      <c r="C360" s="451"/>
      <c r="D360" s="451"/>
    </row>
    <row r="363" ht="12" customHeight="1"/>
  </sheetData>
  <mergeCells count="5">
    <mergeCell ref="A217:E217"/>
    <mergeCell ref="A2:E2"/>
    <mergeCell ref="A12:E12"/>
    <mergeCell ref="A172:E172"/>
    <mergeCell ref="A181:E18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="75" zoomScaleNormal="75" workbookViewId="0" topLeftCell="A1">
      <selection activeCell="E57" sqref="E57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5" width="15.7109375" style="0" customWidth="1"/>
  </cols>
  <sheetData>
    <row r="1" spans="1:6" s="3" customFormat="1" ht="18" customHeight="1">
      <c r="A1" s="602" t="s">
        <v>128</v>
      </c>
      <c r="B1" s="602"/>
      <c r="C1" s="602"/>
      <c r="D1" s="602"/>
      <c r="E1" s="602"/>
      <c r="F1" s="2"/>
    </row>
    <row r="2" spans="1:6" s="3" customFormat="1" ht="18" customHeight="1" thickBot="1">
      <c r="A2" s="32"/>
      <c r="B2" s="32"/>
      <c r="C2" s="32"/>
      <c r="D2" s="32"/>
      <c r="E2" s="32"/>
      <c r="F2" s="2"/>
    </row>
    <row r="3" spans="1:6" s="1" customFormat="1" ht="18" customHeight="1" thickBot="1">
      <c r="A3" s="9" t="s">
        <v>3</v>
      </c>
      <c r="B3" s="7" t="s">
        <v>4</v>
      </c>
      <c r="C3" s="77" t="s">
        <v>129</v>
      </c>
      <c r="D3" s="78"/>
      <c r="E3" s="8" t="s">
        <v>6</v>
      </c>
      <c r="F3" s="79"/>
    </row>
    <row r="4" spans="1:5" s="1" customFormat="1" ht="18" customHeight="1" thickBot="1">
      <c r="A4" s="11"/>
      <c r="B4" s="16"/>
      <c r="C4" s="386">
        <v>2008</v>
      </c>
      <c r="D4" s="386">
        <v>2009</v>
      </c>
      <c r="E4" s="387" t="s">
        <v>330</v>
      </c>
    </row>
    <row r="5" spans="1:5" ht="18" customHeight="1">
      <c r="A5" s="9" t="s">
        <v>7</v>
      </c>
      <c r="B5" s="26" t="s">
        <v>0</v>
      </c>
      <c r="C5" s="40">
        <f>C45</f>
        <v>3463747</v>
      </c>
      <c r="D5" s="231">
        <f>D45</f>
        <v>4248764</v>
      </c>
      <c r="E5" s="41">
        <f>D5/C5</f>
        <v>1.2266380887518633</v>
      </c>
    </row>
    <row r="6" spans="1:5" ht="18" customHeight="1" thickBot="1">
      <c r="A6" s="10" t="s">
        <v>8</v>
      </c>
      <c r="B6" s="22" t="s">
        <v>1</v>
      </c>
      <c r="C6" s="43">
        <f>C88</f>
        <v>768064</v>
      </c>
      <c r="D6" s="232">
        <f>D88</f>
        <v>-222132</v>
      </c>
      <c r="E6" s="62" t="s">
        <v>77</v>
      </c>
    </row>
    <row r="7" spans="1:5" s="80" customFormat="1" ht="18" customHeight="1" thickBot="1">
      <c r="A7" s="14" t="s">
        <v>9</v>
      </c>
      <c r="B7" s="23" t="s">
        <v>2</v>
      </c>
      <c r="C7" s="45">
        <f>C5+C6</f>
        <v>4231811</v>
      </c>
      <c r="D7" s="334">
        <f>D5+D6</f>
        <v>4026632</v>
      </c>
      <c r="E7" s="59">
        <f>D7/C7</f>
        <v>0.9515150842039023</v>
      </c>
    </row>
    <row r="8" ht="18" customHeight="1"/>
    <row r="9" ht="18" customHeight="1"/>
    <row r="10" ht="18" customHeight="1"/>
    <row r="11" spans="1:6" s="296" customFormat="1" ht="18" customHeight="1">
      <c r="A11" s="602" t="s">
        <v>130</v>
      </c>
      <c r="B11" s="602"/>
      <c r="C11" s="602"/>
      <c r="D11" s="602"/>
      <c r="E11" s="602"/>
      <c r="F11" s="244"/>
    </row>
    <row r="12" spans="1:6" s="3" customFormat="1" ht="18" customHeight="1" thickBot="1">
      <c r="A12" s="32"/>
      <c r="B12" s="32"/>
      <c r="C12" s="32"/>
      <c r="D12" s="32"/>
      <c r="E12" s="32"/>
      <c r="F12" s="2"/>
    </row>
    <row r="13" spans="1:6" s="1" customFormat="1" ht="18" customHeight="1" thickBot="1">
      <c r="A13" s="9" t="s">
        <v>3</v>
      </c>
      <c r="B13" s="7" t="s">
        <v>11</v>
      </c>
      <c r="C13" s="77" t="s">
        <v>129</v>
      </c>
      <c r="D13" s="78"/>
      <c r="E13" s="81" t="s">
        <v>6</v>
      </c>
      <c r="F13" s="79"/>
    </row>
    <row r="14" spans="1:5" s="1" customFormat="1" ht="18" customHeight="1" thickBot="1">
      <c r="A14" s="37"/>
      <c r="B14" s="37"/>
      <c r="C14" s="385">
        <v>2008</v>
      </c>
      <c r="D14" s="386">
        <v>2009</v>
      </c>
      <c r="E14" s="486" t="s">
        <v>330</v>
      </c>
    </row>
    <row r="15" spans="1:5" s="1" customFormat="1" ht="18" customHeight="1">
      <c r="A15" s="407" t="s">
        <v>7</v>
      </c>
      <c r="B15" s="536" t="s">
        <v>281</v>
      </c>
      <c r="C15" s="46">
        <v>71083</v>
      </c>
      <c r="D15" s="46">
        <v>83907</v>
      </c>
      <c r="E15" s="57">
        <v>1.1804088178608105</v>
      </c>
    </row>
    <row r="16" spans="1:5" ht="18" customHeight="1">
      <c r="A16" s="409" t="s">
        <v>8</v>
      </c>
      <c r="B16" s="537" t="s">
        <v>217</v>
      </c>
      <c r="C16" s="46">
        <v>20870</v>
      </c>
      <c r="D16" s="46">
        <v>50310</v>
      </c>
      <c r="E16" s="57">
        <v>2.4106372783900336</v>
      </c>
    </row>
    <row r="17" spans="1:5" ht="18" customHeight="1">
      <c r="A17" s="409" t="s">
        <v>9</v>
      </c>
      <c r="B17" s="537" t="s">
        <v>55</v>
      </c>
      <c r="C17" s="46">
        <v>324944</v>
      </c>
      <c r="D17" s="46">
        <v>304545</v>
      </c>
      <c r="E17" s="57">
        <v>0.9372230291988773</v>
      </c>
    </row>
    <row r="18" spans="1:5" ht="18" customHeight="1">
      <c r="A18" s="409" t="s">
        <v>12</v>
      </c>
      <c r="B18" s="537" t="s">
        <v>327</v>
      </c>
      <c r="C18" s="46">
        <v>429566</v>
      </c>
      <c r="D18" s="46">
        <v>465304</v>
      </c>
      <c r="E18" s="57">
        <v>1.0831955974169278</v>
      </c>
    </row>
    <row r="19" spans="1:5" ht="18" customHeight="1">
      <c r="A19" s="409" t="s">
        <v>13</v>
      </c>
      <c r="B19" s="537" t="s">
        <v>299</v>
      </c>
      <c r="C19" s="46">
        <v>-56212</v>
      </c>
      <c r="D19" s="46">
        <v>-46944</v>
      </c>
      <c r="E19" s="62" t="s">
        <v>77</v>
      </c>
    </row>
    <row r="20" spans="1:5" ht="18" customHeight="1">
      <c r="A20" s="409" t="s">
        <v>14</v>
      </c>
      <c r="B20" s="537" t="s">
        <v>282</v>
      </c>
      <c r="C20" s="46">
        <v>3730</v>
      </c>
      <c r="D20" s="46">
        <v>5004</v>
      </c>
      <c r="E20" s="57">
        <v>1.3415549597855227</v>
      </c>
    </row>
    <row r="21" spans="1:5" ht="18" customHeight="1">
      <c r="A21" s="409" t="s">
        <v>15</v>
      </c>
      <c r="B21" s="537" t="s">
        <v>328</v>
      </c>
      <c r="C21" s="46">
        <v>-3624</v>
      </c>
      <c r="D21" s="46">
        <v>-1816</v>
      </c>
      <c r="E21" s="62" t="s">
        <v>77</v>
      </c>
    </row>
    <row r="22" spans="1:5" ht="18" customHeight="1">
      <c r="A22" s="409" t="s">
        <v>16</v>
      </c>
      <c r="B22" s="537" t="s">
        <v>71</v>
      </c>
      <c r="C22" s="46">
        <v>27050</v>
      </c>
      <c r="D22" s="46">
        <v>23717</v>
      </c>
      <c r="E22" s="57">
        <v>0.8767837338262476</v>
      </c>
    </row>
    <row r="23" spans="1:5" ht="18" customHeight="1">
      <c r="A23" s="409" t="s">
        <v>17</v>
      </c>
      <c r="B23" s="537" t="s">
        <v>56</v>
      </c>
      <c r="C23" s="46">
        <v>10836</v>
      </c>
      <c r="D23" s="46">
        <v>15826</v>
      </c>
      <c r="E23" s="57">
        <v>1.4605020302694722</v>
      </c>
    </row>
    <row r="24" spans="1:5" ht="18" customHeight="1">
      <c r="A24" s="409" t="s">
        <v>18</v>
      </c>
      <c r="B24" s="537" t="s">
        <v>206</v>
      </c>
      <c r="C24" s="46">
        <v>-464</v>
      </c>
      <c r="D24" s="46">
        <v>792</v>
      </c>
      <c r="E24" s="62" t="s">
        <v>77</v>
      </c>
    </row>
    <row r="25" spans="1:5" ht="18" customHeight="1">
      <c r="A25" s="409" t="s">
        <v>19</v>
      </c>
      <c r="B25" s="537" t="s">
        <v>207</v>
      </c>
      <c r="C25" s="46">
        <v>5819</v>
      </c>
      <c r="D25" s="46">
        <v>15028</v>
      </c>
      <c r="E25" s="57">
        <v>2.5825743254854787</v>
      </c>
    </row>
    <row r="26" spans="1:5" ht="18" customHeight="1">
      <c r="A26" s="409" t="s">
        <v>20</v>
      </c>
      <c r="B26" s="537" t="s">
        <v>208</v>
      </c>
      <c r="C26" s="46">
        <v>28458</v>
      </c>
      <c r="D26" s="46">
        <v>55595</v>
      </c>
      <c r="E26" s="57">
        <v>1.953580715440298</v>
      </c>
    </row>
    <row r="27" spans="1:5" ht="18" customHeight="1">
      <c r="A27" s="409" t="s">
        <v>21</v>
      </c>
      <c r="B27" s="537" t="s">
        <v>73</v>
      </c>
      <c r="C27" s="46">
        <v>16058</v>
      </c>
      <c r="D27" s="46">
        <v>26170</v>
      </c>
      <c r="E27" s="57">
        <v>1.629717274878565</v>
      </c>
    </row>
    <row r="28" spans="1:5" ht="18" customHeight="1">
      <c r="A28" s="409" t="s">
        <v>22</v>
      </c>
      <c r="B28" s="537" t="s">
        <v>305</v>
      </c>
      <c r="C28" s="46">
        <v>-21655</v>
      </c>
      <c r="D28" s="46">
        <v>-25486</v>
      </c>
      <c r="E28" s="62" t="s">
        <v>77</v>
      </c>
    </row>
    <row r="29" spans="1:5" ht="18" customHeight="1">
      <c r="A29" s="409" t="s">
        <v>23</v>
      </c>
      <c r="B29" s="537" t="s">
        <v>306</v>
      </c>
      <c r="C29" s="46">
        <v>203054</v>
      </c>
      <c r="D29" s="46">
        <v>248657</v>
      </c>
      <c r="E29" s="57">
        <v>1.224585578220572</v>
      </c>
    </row>
    <row r="30" spans="1:5" ht="18" customHeight="1">
      <c r="A30" s="409" t="s">
        <v>24</v>
      </c>
      <c r="B30" s="537" t="s">
        <v>209</v>
      </c>
      <c r="C30" s="46">
        <v>-1296</v>
      </c>
      <c r="D30" s="46">
        <v>1510</v>
      </c>
      <c r="E30" s="62" t="s">
        <v>77</v>
      </c>
    </row>
    <row r="31" spans="1:5" ht="18" customHeight="1">
      <c r="A31" s="409" t="s">
        <v>25</v>
      </c>
      <c r="B31" s="566" t="s">
        <v>300</v>
      </c>
      <c r="C31" s="189" t="s">
        <v>326</v>
      </c>
      <c r="D31" s="189" t="s">
        <v>326</v>
      </c>
      <c r="E31" s="62" t="s">
        <v>77</v>
      </c>
    </row>
    <row r="32" spans="1:5" ht="18" customHeight="1">
      <c r="A32" s="409" t="s">
        <v>26</v>
      </c>
      <c r="B32" s="537" t="s">
        <v>332</v>
      </c>
      <c r="C32" s="46">
        <v>-3144</v>
      </c>
      <c r="D32" s="46">
        <v>-2842</v>
      </c>
      <c r="E32" s="62" t="s">
        <v>77</v>
      </c>
    </row>
    <row r="33" spans="1:5" ht="18" customHeight="1">
      <c r="A33" s="409" t="s">
        <v>27</v>
      </c>
      <c r="B33" s="537" t="s">
        <v>283</v>
      </c>
      <c r="C33" s="46">
        <v>11513</v>
      </c>
      <c r="D33" s="46">
        <v>11237</v>
      </c>
      <c r="E33" s="57">
        <v>0.9760270998002258</v>
      </c>
    </row>
    <row r="34" spans="1:5" ht="18" customHeight="1">
      <c r="A34" s="409" t="s">
        <v>28</v>
      </c>
      <c r="B34" s="537" t="s">
        <v>301</v>
      </c>
      <c r="C34" s="46">
        <v>1528</v>
      </c>
      <c r="D34" s="46">
        <v>-4254</v>
      </c>
      <c r="E34" s="62" t="s">
        <v>77</v>
      </c>
    </row>
    <row r="35" spans="1:5" ht="18" customHeight="1">
      <c r="A35" s="409" t="s">
        <v>29</v>
      </c>
      <c r="B35" s="537" t="s">
        <v>210</v>
      </c>
      <c r="C35" s="46">
        <v>4016</v>
      </c>
      <c r="D35" s="46">
        <v>2887</v>
      </c>
      <c r="E35" s="57">
        <v>0.7188745019920318</v>
      </c>
    </row>
    <row r="36" spans="1:5" ht="18" customHeight="1">
      <c r="A36" s="409" t="s">
        <v>34</v>
      </c>
      <c r="B36" s="537" t="s">
        <v>258</v>
      </c>
      <c r="C36" s="46">
        <v>6466</v>
      </c>
      <c r="D36" s="46">
        <v>2524</v>
      </c>
      <c r="E36" s="57">
        <v>0.39034952056913086</v>
      </c>
    </row>
    <row r="37" spans="1:5" ht="18" customHeight="1">
      <c r="A37" s="409" t="s">
        <v>35</v>
      </c>
      <c r="B37" s="537" t="s">
        <v>284</v>
      </c>
      <c r="C37" s="46">
        <v>2302962</v>
      </c>
      <c r="D37" s="46">
        <v>2920941</v>
      </c>
      <c r="E37" s="57">
        <v>1.2683409452696137</v>
      </c>
    </row>
    <row r="38" spans="1:5" ht="18" customHeight="1">
      <c r="A38" s="409" t="s">
        <v>36</v>
      </c>
      <c r="B38" s="537" t="s">
        <v>57</v>
      </c>
      <c r="C38" s="46">
        <v>-1548</v>
      </c>
      <c r="D38" s="46">
        <v>2096</v>
      </c>
      <c r="E38" s="62" t="s">
        <v>77</v>
      </c>
    </row>
    <row r="39" spans="1:5" ht="18" customHeight="1">
      <c r="A39" s="409" t="s">
        <v>37</v>
      </c>
      <c r="B39" s="537" t="s">
        <v>211</v>
      </c>
      <c r="C39" s="46">
        <v>-4606</v>
      </c>
      <c r="D39" s="46">
        <v>-5029</v>
      </c>
      <c r="E39" s="62" t="s">
        <v>77</v>
      </c>
    </row>
    <row r="40" spans="1:5" ht="18" customHeight="1">
      <c r="A40" s="409" t="s">
        <v>38</v>
      </c>
      <c r="B40" s="537" t="s">
        <v>74</v>
      </c>
      <c r="C40" s="46">
        <v>45937</v>
      </c>
      <c r="D40" s="46">
        <v>37057</v>
      </c>
      <c r="E40" s="57">
        <v>0.8066917735159023</v>
      </c>
    </row>
    <row r="41" spans="1:5" ht="18" customHeight="1">
      <c r="A41" s="409" t="s">
        <v>39</v>
      </c>
      <c r="B41" s="537" t="s">
        <v>218</v>
      </c>
      <c r="C41" s="46">
        <v>12875</v>
      </c>
      <c r="D41" s="46">
        <v>15718</v>
      </c>
      <c r="E41" s="57">
        <v>1.2208155339805826</v>
      </c>
    </row>
    <row r="42" spans="1:5" s="75" customFormat="1" ht="18" customHeight="1">
      <c r="A42" s="409" t="s">
        <v>40</v>
      </c>
      <c r="B42" s="537" t="s">
        <v>219</v>
      </c>
      <c r="C42" s="46">
        <v>756</v>
      </c>
      <c r="D42" s="46">
        <v>3160</v>
      </c>
      <c r="E42" s="57">
        <v>4.1798941798941796</v>
      </c>
    </row>
    <row r="43" spans="1:5" ht="18" customHeight="1">
      <c r="A43" s="409" t="s">
        <v>41</v>
      </c>
      <c r="B43" s="537" t="s">
        <v>220</v>
      </c>
      <c r="C43" s="46">
        <v>-511</v>
      </c>
      <c r="D43" s="46">
        <v>-681</v>
      </c>
      <c r="E43" s="62" t="s">
        <v>77</v>
      </c>
    </row>
    <row r="44" spans="1:5" ht="18" customHeight="1" thickBot="1">
      <c r="A44" s="517" t="s">
        <v>42</v>
      </c>
      <c r="B44" s="567" t="s">
        <v>285</v>
      </c>
      <c r="C44" s="46">
        <v>29286</v>
      </c>
      <c r="D44" s="46">
        <v>43831</v>
      </c>
      <c r="E44" s="57">
        <v>1.4966536911835007</v>
      </c>
    </row>
    <row r="45" spans="1:5" ht="18" customHeight="1" thickBot="1">
      <c r="A45" s="412" t="s">
        <v>43</v>
      </c>
      <c r="B45" s="413" t="s">
        <v>2</v>
      </c>
      <c r="C45" s="47">
        <v>3463747</v>
      </c>
      <c r="D45" s="47">
        <v>4248764</v>
      </c>
      <c r="E45" s="228">
        <v>1.2266380887518633</v>
      </c>
    </row>
    <row r="46" spans="1:5" ht="18" customHeight="1">
      <c r="A46" s="67"/>
      <c r="B46" s="60"/>
      <c r="C46" s="69"/>
      <c r="D46" s="69"/>
      <c r="E46" s="297"/>
    </row>
    <row r="47" spans="1:5" ht="18" customHeight="1">
      <c r="A47" s="67"/>
      <c r="B47" s="60"/>
      <c r="C47" s="69"/>
      <c r="D47" s="69"/>
      <c r="E47" s="297"/>
    </row>
    <row r="48" ht="18" customHeight="1"/>
    <row r="49" spans="1:5" s="295" customFormat="1" ht="18" customHeight="1">
      <c r="A49" s="603" t="s">
        <v>131</v>
      </c>
      <c r="B49" s="603"/>
      <c r="C49" s="603"/>
      <c r="D49" s="603"/>
      <c r="E49" s="603"/>
    </row>
    <row r="50" spans="1:5" ht="18" customHeight="1" thickBot="1">
      <c r="A50" s="32"/>
      <c r="B50" s="32"/>
      <c r="C50" s="32"/>
      <c r="D50" s="32"/>
      <c r="E50" s="32"/>
    </row>
    <row r="51" spans="1:5" ht="18" customHeight="1" thickBot="1">
      <c r="A51" s="9" t="s">
        <v>3</v>
      </c>
      <c r="B51" s="9" t="s">
        <v>11</v>
      </c>
      <c r="C51" s="82" t="s">
        <v>129</v>
      </c>
      <c r="D51" s="82"/>
      <c r="E51" s="81" t="s">
        <v>6</v>
      </c>
    </row>
    <row r="52" spans="1:5" ht="18" customHeight="1" thickBot="1">
      <c r="A52" s="37"/>
      <c r="B52" s="37"/>
      <c r="C52" s="385">
        <v>2008</v>
      </c>
      <c r="D52" s="386">
        <v>2009</v>
      </c>
      <c r="E52" s="486" t="s">
        <v>330</v>
      </c>
    </row>
    <row r="53" spans="1:5" ht="18" customHeight="1">
      <c r="A53" s="378" t="s">
        <v>7</v>
      </c>
      <c r="B53" s="516" t="s">
        <v>72</v>
      </c>
      <c r="C53" s="49">
        <v>13346</v>
      </c>
      <c r="D53" s="49">
        <v>-26586</v>
      </c>
      <c r="E53" s="62" t="s">
        <v>77</v>
      </c>
    </row>
    <row r="54" spans="1:5" ht="18" customHeight="1">
      <c r="A54" s="393" t="s">
        <v>8</v>
      </c>
      <c r="B54" s="516" t="s">
        <v>336</v>
      </c>
      <c r="C54" s="49">
        <v>-42688</v>
      </c>
      <c r="D54" s="49">
        <v>-53519</v>
      </c>
      <c r="E54" s="62" t="s">
        <v>77</v>
      </c>
    </row>
    <row r="55" spans="1:5" ht="18" customHeight="1">
      <c r="A55" s="393" t="s">
        <v>9</v>
      </c>
      <c r="B55" s="516" t="s">
        <v>302</v>
      </c>
      <c r="C55" s="49">
        <v>-16154</v>
      </c>
      <c r="D55" s="49">
        <v>-20748</v>
      </c>
      <c r="E55" s="62" t="s">
        <v>77</v>
      </c>
    </row>
    <row r="56" spans="1:5" ht="18" customHeight="1">
      <c r="A56" s="393" t="s">
        <v>12</v>
      </c>
      <c r="B56" s="516" t="s">
        <v>286</v>
      </c>
      <c r="C56" s="49">
        <v>-2180</v>
      </c>
      <c r="D56" s="49">
        <v>-891</v>
      </c>
      <c r="E56" s="62" t="s">
        <v>77</v>
      </c>
    </row>
    <row r="57" spans="1:5" ht="18" customHeight="1">
      <c r="A57" s="393" t="s">
        <v>13</v>
      </c>
      <c r="B57" s="516" t="s">
        <v>287</v>
      </c>
      <c r="C57" s="49">
        <v>441</v>
      </c>
      <c r="D57" s="49">
        <v>638</v>
      </c>
      <c r="E57" s="227">
        <v>1.4467120181405895</v>
      </c>
    </row>
    <row r="58" spans="1:5" ht="18" customHeight="1">
      <c r="A58" s="393" t="s">
        <v>14</v>
      </c>
      <c r="B58" s="516" t="s">
        <v>303</v>
      </c>
      <c r="C58" s="49">
        <v>-1161</v>
      </c>
      <c r="D58" s="49">
        <v>12547</v>
      </c>
      <c r="E58" s="62" t="s">
        <v>77</v>
      </c>
    </row>
    <row r="59" spans="1:5" ht="18" customHeight="1">
      <c r="A59" s="393" t="s">
        <v>15</v>
      </c>
      <c r="B59" s="516" t="s">
        <v>329</v>
      </c>
      <c r="C59" s="49">
        <v>-4055</v>
      </c>
      <c r="D59" s="49">
        <v>619</v>
      </c>
      <c r="E59" s="62" t="s">
        <v>77</v>
      </c>
    </row>
    <row r="60" spans="1:5" ht="18" customHeight="1">
      <c r="A60" s="393" t="s">
        <v>16</v>
      </c>
      <c r="B60" s="516" t="s">
        <v>58</v>
      </c>
      <c r="C60" s="49">
        <v>3180</v>
      </c>
      <c r="D60" s="49">
        <v>-13109</v>
      </c>
      <c r="E60" s="62" t="s">
        <v>77</v>
      </c>
    </row>
    <row r="61" spans="1:5" ht="18" customHeight="1">
      <c r="A61" s="393" t="s">
        <v>17</v>
      </c>
      <c r="B61" s="516" t="s">
        <v>288</v>
      </c>
      <c r="C61" s="49">
        <v>1461</v>
      </c>
      <c r="D61" s="49">
        <v>3333</v>
      </c>
      <c r="E61" s="227">
        <v>2.2813141683778233</v>
      </c>
    </row>
    <row r="62" spans="1:5" ht="18" customHeight="1">
      <c r="A62" s="393" t="s">
        <v>18</v>
      </c>
      <c r="B62" s="516" t="s">
        <v>59</v>
      </c>
      <c r="C62" s="49">
        <v>-548</v>
      </c>
      <c r="D62" s="49">
        <v>552</v>
      </c>
      <c r="E62" s="62" t="s">
        <v>77</v>
      </c>
    </row>
    <row r="63" spans="1:5" ht="18" customHeight="1">
      <c r="A63" s="393" t="s">
        <v>19</v>
      </c>
      <c r="B63" s="516" t="s">
        <v>82</v>
      </c>
      <c r="C63" s="49">
        <v>-2091</v>
      </c>
      <c r="D63" s="49">
        <v>-1783</v>
      </c>
      <c r="E63" s="62" t="s">
        <v>77</v>
      </c>
    </row>
    <row r="64" spans="1:5" ht="18" customHeight="1">
      <c r="A64" s="393" t="s">
        <v>20</v>
      </c>
      <c r="B64" s="516" t="s">
        <v>79</v>
      </c>
      <c r="C64" s="49">
        <v>56275</v>
      </c>
      <c r="D64" s="49">
        <v>-27203</v>
      </c>
      <c r="E64" s="62" t="s">
        <v>77</v>
      </c>
    </row>
    <row r="65" spans="1:5" ht="18" customHeight="1">
      <c r="A65" s="393" t="s">
        <v>21</v>
      </c>
      <c r="B65" s="516" t="s">
        <v>221</v>
      </c>
      <c r="C65" s="49">
        <v>15201</v>
      </c>
      <c r="D65" s="49">
        <v>640</v>
      </c>
      <c r="E65" s="227">
        <v>0.04210249325702257</v>
      </c>
    </row>
    <row r="66" spans="1:5" ht="18" customHeight="1">
      <c r="A66" s="393" t="s">
        <v>22</v>
      </c>
      <c r="B66" s="516" t="s">
        <v>60</v>
      </c>
      <c r="C66" s="49">
        <v>63417</v>
      </c>
      <c r="D66" s="49">
        <v>58443</v>
      </c>
      <c r="E66" s="227">
        <v>0.9215667723165712</v>
      </c>
    </row>
    <row r="67" spans="1:5" ht="18" customHeight="1">
      <c r="A67" s="393" t="s">
        <v>23</v>
      </c>
      <c r="B67" s="516" t="s">
        <v>76</v>
      </c>
      <c r="C67" s="49">
        <v>-36326</v>
      </c>
      <c r="D67" s="49">
        <v>-76902</v>
      </c>
      <c r="E67" s="62" t="s">
        <v>77</v>
      </c>
    </row>
    <row r="68" spans="1:5" ht="18" customHeight="1">
      <c r="A68" s="393" t="s">
        <v>24</v>
      </c>
      <c r="B68" s="516" t="s">
        <v>307</v>
      </c>
      <c r="C68" s="49">
        <v>-2646</v>
      </c>
      <c r="D68" s="49">
        <v>-20378</v>
      </c>
      <c r="E68" s="62" t="s">
        <v>77</v>
      </c>
    </row>
    <row r="69" spans="1:5" ht="18" customHeight="1">
      <c r="A69" s="393" t="s">
        <v>25</v>
      </c>
      <c r="B69" s="516" t="s">
        <v>308</v>
      </c>
      <c r="C69" s="49">
        <v>8523</v>
      </c>
      <c r="D69" s="49">
        <v>6113</v>
      </c>
      <c r="E69" s="227">
        <v>0.7172357151237827</v>
      </c>
    </row>
    <row r="70" spans="1:5" ht="18" customHeight="1">
      <c r="A70" s="393" t="s">
        <v>26</v>
      </c>
      <c r="B70" s="516" t="s">
        <v>80</v>
      </c>
      <c r="C70" s="49">
        <v>-5450</v>
      </c>
      <c r="D70" s="49">
        <v>-7684</v>
      </c>
      <c r="E70" s="62" t="s">
        <v>77</v>
      </c>
    </row>
    <row r="71" spans="1:5" ht="18" customHeight="1">
      <c r="A71" s="393" t="s">
        <v>27</v>
      </c>
      <c r="B71" s="516" t="s">
        <v>309</v>
      </c>
      <c r="C71" s="49">
        <v>15683</v>
      </c>
      <c r="D71" s="49">
        <v>5317</v>
      </c>
      <c r="E71" s="227">
        <v>0.33902952241280365</v>
      </c>
    </row>
    <row r="72" spans="1:5" ht="18" customHeight="1">
      <c r="A72" s="393" t="s">
        <v>28</v>
      </c>
      <c r="B72" s="516" t="s">
        <v>61</v>
      </c>
      <c r="C72" s="49">
        <v>-961</v>
      </c>
      <c r="D72" s="49">
        <v>-23141</v>
      </c>
      <c r="E72" s="62" t="s">
        <v>77</v>
      </c>
    </row>
    <row r="73" spans="1:5" ht="18" customHeight="1">
      <c r="A73" s="393" t="s">
        <v>29</v>
      </c>
      <c r="B73" s="54" t="s">
        <v>222</v>
      </c>
      <c r="C73" s="189" t="s">
        <v>326</v>
      </c>
      <c r="D73" s="189" t="s">
        <v>326</v>
      </c>
      <c r="E73" s="62" t="s">
        <v>77</v>
      </c>
    </row>
    <row r="74" spans="1:5" ht="18" customHeight="1">
      <c r="A74" s="393" t="s">
        <v>34</v>
      </c>
      <c r="B74" s="516" t="s">
        <v>310</v>
      </c>
      <c r="C74" s="49">
        <v>10397</v>
      </c>
      <c r="D74" s="49">
        <v>9198</v>
      </c>
      <c r="E74" s="227">
        <v>0.8846782725786284</v>
      </c>
    </row>
    <row r="75" spans="1:5" ht="18" customHeight="1">
      <c r="A75" s="393" t="s">
        <v>35</v>
      </c>
      <c r="B75" s="516" t="s">
        <v>213</v>
      </c>
      <c r="C75" s="49">
        <v>-3090</v>
      </c>
      <c r="D75" s="49">
        <v>1823</v>
      </c>
      <c r="E75" s="62" t="s">
        <v>77</v>
      </c>
    </row>
    <row r="76" spans="1:5" ht="18" customHeight="1">
      <c r="A76" s="393" t="s">
        <v>36</v>
      </c>
      <c r="B76" s="516" t="s">
        <v>311</v>
      </c>
      <c r="C76" s="49">
        <v>-1170</v>
      </c>
      <c r="D76" s="49">
        <v>-148</v>
      </c>
      <c r="E76" s="62" t="s">
        <v>77</v>
      </c>
    </row>
    <row r="77" spans="1:5" ht="18" customHeight="1">
      <c r="A77" s="393" t="s">
        <v>37</v>
      </c>
      <c r="B77" s="516" t="s">
        <v>223</v>
      </c>
      <c r="C77" s="49">
        <v>-1133</v>
      </c>
      <c r="D77" s="49">
        <v>-1637</v>
      </c>
      <c r="E77" s="62" t="s">
        <v>77</v>
      </c>
    </row>
    <row r="78" spans="1:5" ht="18" customHeight="1">
      <c r="A78" s="393" t="s">
        <v>38</v>
      </c>
      <c r="B78" s="516" t="s">
        <v>62</v>
      </c>
      <c r="C78" s="49">
        <v>-15542</v>
      </c>
      <c r="D78" s="49">
        <v>5249</v>
      </c>
      <c r="E78" s="62" t="s">
        <v>77</v>
      </c>
    </row>
    <row r="79" spans="1:5" ht="18" customHeight="1">
      <c r="A79" s="393" t="s">
        <v>39</v>
      </c>
      <c r="B79" s="516" t="s">
        <v>259</v>
      </c>
      <c r="C79" s="49">
        <v>-22875</v>
      </c>
      <c r="D79" s="49">
        <v>-6211</v>
      </c>
      <c r="E79" s="62" t="s">
        <v>77</v>
      </c>
    </row>
    <row r="80" spans="1:5" ht="18" customHeight="1">
      <c r="A80" s="393" t="s">
        <v>40</v>
      </c>
      <c r="B80" s="516" t="s">
        <v>312</v>
      </c>
      <c r="C80" s="49">
        <v>-29364</v>
      </c>
      <c r="D80" s="49">
        <v>-23763</v>
      </c>
      <c r="E80" s="62" t="s">
        <v>77</v>
      </c>
    </row>
    <row r="81" spans="1:5" ht="18" customHeight="1">
      <c r="A81" s="393" t="s">
        <v>41</v>
      </c>
      <c r="B81" s="516" t="s">
        <v>63</v>
      </c>
      <c r="C81" s="49">
        <v>718263</v>
      </c>
      <c r="D81" s="49">
        <v>133583</v>
      </c>
      <c r="E81" s="227">
        <v>0.18598062269670024</v>
      </c>
    </row>
    <row r="82" spans="1:5" ht="18" customHeight="1">
      <c r="A82" s="393" t="s">
        <v>42</v>
      </c>
      <c r="B82" s="516" t="s">
        <v>214</v>
      </c>
      <c r="C82" s="49">
        <v>-29790</v>
      </c>
      <c r="D82" s="49">
        <v>-13405</v>
      </c>
      <c r="E82" s="62" t="s">
        <v>77</v>
      </c>
    </row>
    <row r="83" spans="1:5" ht="18" customHeight="1">
      <c r="A83" s="393" t="s">
        <v>43</v>
      </c>
      <c r="B83" s="516" t="s">
        <v>64</v>
      </c>
      <c r="C83" s="49">
        <v>29143</v>
      </c>
      <c r="D83" s="49">
        <v>57817</v>
      </c>
      <c r="E83" s="227">
        <v>1.9839069416326391</v>
      </c>
    </row>
    <row r="84" spans="1:5" ht="18" customHeight="1">
      <c r="A84" s="393" t="s">
        <v>68</v>
      </c>
      <c r="B84" s="516" t="s">
        <v>65</v>
      </c>
      <c r="C84" s="49">
        <v>1284</v>
      </c>
      <c r="D84" s="49">
        <v>-4915</v>
      </c>
      <c r="E84" s="62" t="s">
        <v>77</v>
      </c>
    </row>
    <row r="85" spans="1:5" ht="18" customHeight="1">
      <c r="A85" s="393" t="s">
        <v>75</v>
      </c>
      <c r="B85" s="516" t="s">
        <v>224</v>
      </c>
      <c r="C85" s="49">
        <v>-2886</v>
      </c>
      <c r="D85" s="49">
        <v>2678</v>
      </c>
      <c r="E85" s="62" t="s">
        <v>77</v>
      </c>
    </row>
    <row r="86" spans="1:5" ht="18" customHeight="1">
      <c r="A86" s="393" t="s">
        <v>78</v>
      </c>
      <c r="B86" s="516" t="s">
        <v>225</v>
      </c>
      <c r="C86" s="49">
        <v>-1037</v>
      </c>
      <c r="D86" s="49">
        <v>-9130</v>
      </c>
      <c r="E86" s="62" t="s">
        <v>77</v>
      </c>
    </row>
    <row r="87" spans="1:5" ht="18" customHeight="1" thickBot="1">
      <c r="A87" s="393" t="s">
        <v>81</v>
      </c>
      <c r="B87" s="516" t="s">
        <v>66</v>
      </c>
      <c r="C87" s="49">
        <v>52597</v>
      </c>
      <c r="D87" s="49">
        <v>-189529</v>
      </c>
      <c r="E87" s="62" t="s">
        <v>77</v>
      </c>
    </row>
    <row r="88" spans="1:5" ht="18" customHeight="1" thickBot="1">
      <c r="A88" s="386" t="s">
        <v>298</v>
      </c>
      <c r="B88" s="427" t="s">
        <v>2</v>
      </c>
      <c r="C88" s="45">
        <v>768064</v>
      </c>
      <c r="D88" s="45">
        <v>-222132</v>
      </c>
      <c r="E88" s="572" t="s">
        <v>77</v>
      </c>
    </row>
    <row r="89" ht="18" customHeight="1"/>
    <row r="90" spans="2:4" ht="18" customHeight="1">
      <c r="B90" s="83"/>
      <c r="C90" s="236"/>
      <c r="D90" s="1"/>
    </row>
    <row r="91" spans="2:4" ht="18" customHeight="1">
      <c r="B91" s="83"/>
      <c r="C91" s="15"/>
      <c r="D91" s="15"/>
    </row>
    <row r="92" spans="2:4" ht="18" customHeight="1">
      <c r="B92" s="83"/>
      <c r="C92" s="15"/>
      <c r="D92" s="15"/>
    </row>
    <row r="93" spans="2:4" ht="18" customHeight="1">
      <c r="B93" s="83"/>
      <c r="C93" s="15"/>
      <c r="D93" s="15"/>
    </row>
    <row r="94" ht="18" customHeight="1"/>
    <row r="95" ht="18" customHeight="1"/>
    <row r="96" ht="18" customHeight="1"/>
    <row r="97" ht="18" customHeight="1"/>
    <row r="98" ht="18" customHeight="1">
      <c r="C98" t="s">
        <v>132</v>
      </c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</sheetData>
  <mergeCells count="3">
    <mergeCell ref="A1:E1"/>
    <mergeCell ref="A11:E11"/>
    <mergeCell ref="A49:E4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1"/>
  <sheetViews>
    <sheetView zoomScale="75" zoomScaleNormal="75" workbookViewId="0" topLeftCell="A1">
      <selection activeCell="F170" sqref="F170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2.421875" style="0" customWidth="1"/>
    <col min="4" max="4" width="11.851562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96" customFormat="1" ht="19.5" customHeight="1">
      <c r="A1" s="244" t="s">
        <v>133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84" t="s">
        <v>3</v>
      </c>
      <c r="B3" s="84" t="s">
        <v>4</v>
      </c>
      <c r="C3" s="85" t="s">
        <v>134</v>
      </c>
      <c r="D3" s="86"/>
      <c r="E3" s="87" t="s">
        <v>6</v>
      </c>
      <c r="F3" s="85" t="s">
        <v>135</v>
      </c>
      <c r="G3" s="86"/>
      <c r="H3" s="87" t="s">
        <v>6</v>
      </c>
      <c r="I3" s="604" t="s">
        <v>136</v>
      </c>
      <c r="J3" s="605"/>
      <c r="K3" s="14" t="s">
        <v>6</v>
      </c>
      <c r="L3" s="604" t="s">
        <v>137</v>
      </c>
      <c r="M3" s="605"/>
      <c r="N3" s="84" t="s">
        <v>6</v>
      </c>
    </row>
    <row r="4" spans="1:14" s="3" customFormat="1" ht="19.5" customHeight="1" thickBot="1">
      <c r="A4" s="88"/>
      <c r="B4" s="88"/>
      <c r="C4" s="386">
        <v>2008</v>
      </c>
      <c r="D4" s="386">
        <v>2009</v>
      </c>
      <c r="E4" s="387" t="s">
        <v>330</v>
      </c>
      <c r="F4" s="386">
        <v>2008</v>
      </c>
      <c r="G4" s="386">
        <v>2009</v>
      </c>
      <c r="H4" s="387" t="s">
        <v>330</v>
      </c>
      <c r="I4" s="386">
        <v>2008</v>
      </c>
      <c r="J4" s="386">
        <v>2009</v>
      </c>
      <c r="K4" s="387" t="s">
        <v>330</v>
      </c>
      <c r="L4" s="386">
        <v>2008</v>
      </c>
      <c r="M4" s="386">
        <v>2009</v>
      </c>
      <c r="N4" s="387" t="s">
        <v>330</v>
      </c>
    </row>
    <row r="5" spans="1:15" s="75" customFormat="1" ht="19.5" customHeight="1">
      <c r="A5" s="89" t="s">
        <v>7</v>
      </c>
      <c r="B5" s="90" t="s">
        <v>0</v>
      </c>
      <c r="C5" s="91">
        <f>C43</f>
        <v>4946671</v>
      </c>
      <c r="D5" s="91">
        <f>D43</f>
        <v>5422699</v>
      </c>
      <c r="E5" s="41">
        <f>D5/C5</f>
        <v>1.0962319911714362</v>
      </c>
      <c r="F5" s="91">
        <f>F43</f>
        <v>3590926</v>
      </c>
      <c r="G5" s="91">
        <f>G43</f>
        <v>3846321</v>
      </c>
      <c r="H5" s="41">
        <f>G5/F5</f>
        <v>1.0711223233227307</v>
      </c>
      <c r="I5" s="91">
        <f>I43</f>
        <v>1552201</v>
      </c>
      <c r="J5" s="91">
        <f>J43</f>
        <v>1603834</v>
      </c>
      <c r="K5" s="41">
        <f>J5/I5</f>
        <v>1.033264377487194</v>
      </c>
      <c r="L5" s="91">
        <f>L43</f>
        <v>196456</v>
      </c>
      <c r="M5" s="91">
        <f>M43</f>
        <v>27456</v>
      </c>
      <c r="N5" s="41">
        <f>M5/L5</f>
        <v>0.1397564849126522</v>
      </c>
      <c r="O5" s="92"/>
    </row>
    <row r="6" spans="1:18" s="75" customFormat="1" ht="19.5" customHeight="1" thickBot="1">
      <c r="A6" s="76" t="s">
        <v>8</v>
      </c>
      <c r="B6" s="93" t="s">
        <v>1</v>
      </c>
      <c r="C6" s="94">
        <f>C84</f>
        <v>5141866</v>
      </c>
      <c r="D6" s="94">
        <f>D84</f>
        <v>5781227</v>
      </c>
      <c r="E6" s="57">
        <f>D6/C6</f>
        <v>1.1243441583269576</v>
      </c>
      <c r="F6" s="94">
        <f>F84</f>
        <v>3666538</v>
      </c>
      <c r="G6" s="94">
        <f>G84</f>
        <v>4181171</v>
      </c>
      <c r="H6" s="57">
        <f>G6/F6</f>
        <v>1.1403593798836942</v>
      </c>
      <c r="I6" s="94">
        <f>I84</f>
        <v>1916969</v>
      </c>
      <c r="J6" s="94">
        <f>J84</f>
        <v>2051602</v>
      </c>
      <c r="K6" s="57">
        <f>J6/I6</f>
        <v>1.0702322259775718</v>
      </c>
      <c r="L6" s="94">
        <f>L84</f>
        <v>441641</v>
      </c>
      <c r="M6" s="94">
        <f>M84</f>
        <v>451546</v>
      </c>
      <c r="N6" s="57">
        <f>M6/L6</f>
        <v>1.0224277184409962</v>
      </c>
      <c r="O6" s="92"/>
      <c r="P6" s="95"/>
      <c r="Q6" s="95"/>
      <c r="R6" s="96"/>
    </row>
    <row r="7" spans="1:22" s="80" customFormat="1" ht="19.5" customHeight="1" thickBot="1">
      <c r="A7" s="97" t="s">
        <v>9</v>
      </c>
      <c r="B7" s="98" t="s">
        <v>2</v>
      </c>
      <c r="C7" s="99">
        <f>C5+C6</f>
        <v>10088537</v>
      </c>
      <c r="D7" s="156">
        <f>D5+D6</f>
        <v>11203926</v>
      </c>
      <c r="E7" s="59">
        <f>D7/C7</f>
        <v>1.110560034621472</v>
      </c>
      <c r="F7" s="99">
        <f>F5+F6</f>
        <v>7257464</v>
      </c>
      <c r="G7" s="156">
        <f>G5+G6</f>
        <v>8027492</v>
      </c>
      <c r="H7" s="59">
        <f>G7/F7</f>
        <v>1.1061015252710864</v>
      </c>
      <c r="I7" s="99">
        <f>I5+I6</f>
        <v>3469170</v>
      </c>
      <c r="J7" s="156">
        <f>J5+J6</f>
        <v>3655436</v>
      </c>
      <c r="K7" s="59">
        <f>J7/I7</f>
        <v>1.0536918052444821</v>
      </c>
      <c r="L7" s="99">
        <f>L5+L6</f>
        <v>638097</v>
      </c>
      <c r="M7" s="156">
        <f>M5+M6</f>
        <v>479002</v>
      </c>
      <c r="N7" s="59">
        <f>M7/L7</f>
        <v>0.7506727033664161</v>
      </c>
      <c r="O7" s="100"/>
      <c r="P7" s="21"/>
      <c r="Q7" s="21"/>
      <c r="R7" s="101"/>
      <c r="S7" s="102"/>
      <c r="T7" s="103"/>
      <c r="U7" s="104"/>
      <c r="V7" s="104"/>
    </row>
    <row r="8" spans="3:20" ht="19.5" customHeight="1">
      <c r="C8" s="4"/>
      <c r="D8" s="4"/>
      <c r="S8" s="4"/>
      <c r="T8" s="4"/>
    </row>
    <row r="9" spans="1:20" s="296" customFormat="1" ht="19.5" customHeight="1">
      <c r="A9" s="244" t="s">
        <v>138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S9" s="298"/>
      <c r="T9" s="298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84" t="s">
        <v>3</v>
      </c>
      <c r="B11" s="84" t="s">
        <v>11</v>
      </c>
      <c r="C11" s="85" t="s">
        <v>134</v>
      </c>
      <c r="D11" s="86"/>
      <c r="E11" s="87" t="s">
        <v>6</v>
      </c>
      <c r="F11" s="85" t="s">
        <v>135</v>
      </c>
      <c r="G11" s="86"/>
      <c r="H11" s="87" t="s">
        <v>6</v>
      </c>
      <c r="I11" s="604" t="s">
        <v>136</v>
      </c>
      <c r="J11" s="605"/>
      <c r="K11" s="14" t="s">
        <v>6</v>
      </c>
      <c r="L11" s="606" t="s">
        <v>137</v>
      </c>
      <c r="M11" s="607"/>
      <c r="N11" s="84" t="s">
        <v>6</v>
      </c>
      <c r="S11" s="6"/>
      <c r="T11" s="6"/>
    </row>
    <row r="12" spans="1:20" s="3" customFormat="1" ht="19.5" customHeight="1" thickBot="1">
      <c r="A12" s="88"/>
      <c r="B12" s="88"/>
      <c r="C12" s="386">
        <v>2008</v>
      </c>
      <c r="D12" s="386">
        <v>2009</v>
      </c>
      <c r="E12" s="486" t="s">
        <v>330</v>
      </c>
      <c r="F12" s="386">
        <v>2008</v>
      </c>
      <c r="G12" s="386">
        <v>2009</v>
      </c>
      <c r="H12" s="486" t="s">
        <v>330</v>
      </c>
      <c r="I12" s="386">
        <v>2008</v>
      </c>
      <c r="J12" s="386">
        <v>2009</v>
      </c>
      <c r="K12" s="486" t="s">
        <v>330</v>
      </c>
      <c r="L12" s="386">
        <v>2008</v>
      </c>
      <c r="M12" s="386">
        <v>2009</v>
      </c>
      <c r="N12" s="486" t="s">
        <v>330</v>
      </c>
      <c r="S12" s="6"/>
      <c r="T12" s="6"/>
    </row>
    <row r="13" spans="1:20" s="3" customFormat="1" ht="19.5" customHeight="1">
      <c r="A13" s="407" t="s">
        <v>7</v>
      </c>
      <c r="B13" s="536" t="s">
        <v>281</v>
      </c>
      <c r="C13" s="46">
        <f>F13+I13-L13</f>
        <v>101467</v>
      </c>
      <c r="D13" s="46">
        <f>G13+J13-M13</f>
        <v>186367</v>
      </c>
      <c r="E13" s="105">
        <f>D13/C13</f>
        <v>1.8367252407186574</v>
      </c>
      <c r="F13" s="46">
        <f>'[30]Arkusz1'!B2</f>
        <v>171502</v>
      </c>
      <c r="G13" s="46">
        <f>'[30]Arkusz1'!C2</f>
        <v>144233</v>
      </c>
      <c r="H13" s="105">
        <f>G13/F13</f>
        <v>0.8409989387878859</v>
      </c>
      <c r="I13" s="46">
        <f>'[30]Arkusz1'!D2</f>
        <v>41837</v>
      </c>
      <c r="J13" s="46">
        <f>'[30]Arkusz1'!E2</f>
        <v>42183</v>
      </c>
      <c r="K13" s="105">
        <f>J13/I13</f>
        <v>1.0082701914573224</v>
      </c>
      <c r="L13" s="317">
        <f>'[30]Arkusz1'!F2</f>
        <v>111872</v>
      </c>
      <c r="M13" s="317">
        <f>'[30]Arkusz1'!G2</f>
        <v>49</v>
      </c>
      <c r="N13" s="57">
        <f aca="true" t="shared" si="0" ref="N13:N41">M13/L13</f>
        <v>0.00043800057208237986</v>
      </c>
      <c r="S13" s="6"/>
      <c r="T13" s="6"/>
    </row>
    <row r="14" spans="1:20" ht="19.5" customHeight="1">
      <c r="A14" s="409" t="s">
        <v>8</v>
      </c>
      <c r="B14" s="537" t="s">
        <v>217</v>
      </c>
      <c r="C14" s="46">
        <f aca="true" t="shared" si="1" ref="C14:C42">F14+I14-L14</f>
        <v>483681</v>
      </c>
      <c r="D14" s="46">
        <f aca="true" t="shared" si="2" ref="D14:D42">G14+J14-M14</f>
        <v>605434</v>
      </c>
      <c r="E14" s="105">
        <f aca="true" t="shared" si="3" ref="E14:E42">D14/C14</f>
        <v>1.2517216926031827</v>
      </c>
      <c r="F14" s="46">
        <f>'[30]Arkusz1'!B3</f>
        <v>463988</v>
      </c>
      <c r="G14" s="46">
        <f>'[30]Arkusz1'!C3</f>
        <v>585707</v>
      </c>
      <c r="H14" s="105">
        <f aca="true" t="shared" si="4" ref="H14:H42">G14/F14</f>
        <v>1.2623322154883316</v>
      </c>
      <c r="I14" s="46">
        <f>'[30]Arkusz1'!D3</f>
        <v>20467</v>
      </c>
      <c r="J14" s="46">
        <f>'[30]Arkusz1'!E3</f>
        <v>20603</v>
      </c>
      <c r="K14" s="105">
        <f aca="true" t="shared" si="5" ref="K14:K42">J14/I14</f>
        <v>1.0066448429178678</v>
      </c>
      <c r="L14" s="317">
        <f>'[30]Arkusz1'!F3</f>
        <v>774</v>
      </c>
      <c r="M14" s="317">
        <f>'[30]Arkusz1'!G3</f>
        <v>876</v>
      </c>
      <c r="N14" s="57">
        <f t="shared" si="0"/>
        <v>1.1317829457364341</v>
      </c>
      <c r="S14" s="4"/>
      <c r="T14" s="4"/>
    </row>
    <row r="15" spans="1:19" ht="19.5" customHeight="1">
      <c r="A15" s="409" t="s">
        <v>9</v>
      </c>
      <c r="B15" s="537" t="s">
        <v>55</v>
      </c>
      <c r="C15" s="46">
        <f t="shared" si="1"/>
        <v>619581</v>
      </c>
      <c r="D15" s="46">
        <f t="shared" si="2"/>
        <v>777656</v>
      </c>
      <c r="E15" s="105">
        <f t="shared" si="3"/>
        <v>1.2551320973367486</v>
      </c>
      <c r="F15" s="46">
        <f>'[30]Arkusz1'!B4</f>
        <v>521777</v>
      </c>
      <c r="G15" s="46">
        <f>'[30]Arkusz1'!C4</f>
        <v>683357</v>
      </c>
      <c r="H15" s="105">
        <f t="shared" si="4"/>
        <v>1.3096725229360435</v>
      </c>
      <c r="I15" s="46">
        <f>'[30]Arkusz1'!D4</f>
        <v>110474</v>
      </c>
      <c r="J15" s="46">
        <f>'[30]Arkusz1'!E4</f>
        <v>108975</v>
      </c>
      <c r="K15" s="105">
        <f t="shared" si="5"/>
        <v>0.9864311964806198</v>
      </c>
      <c r="L15" s="317">
        <f>'[30]Arkusz1'!F4</f>
        <v>12670</v>
      </c>
      <c r="M15" s="317">
        <f>'[30]Arkusz1'!G4</f>
        <v>14676</v>
      </c>
      <c r="N15" s="57">
        <f t="shared" si="0"/>
        <v>1.1583267561168114</v>
      </c>
      <c r="S15" s="4"/>
    </row>
    <row r="16" spans="1:21" ht="19.5" customHeight="1">
      <c r="A16" s="409" t="s">
        <v>12</v>
      </c>
      <c r="B16" s="537" t="s">
        <v>327</v>
      </c>
      <c r="C16" s="46">
        <f t="shared" si="1"/>
        <v>340413</v>
      </c>
      <c r="D16" s="46">
        <f t="shared" si="2"/>
        <v>339492</v>
      </c>
      <c r="E16" s="105">
        <f t="shared" si="3"/>
        <v>0.9972944629024156</v>
      </c>
      <c r="F16" s="46">
        <f>'[30]Arkusz1'!B5</f>
        <v>203082</v>
      </c>
      <c r="G16" s="46">
        <f>'[30]Arkusz1'!C5</f>
        <v>202322</v>
      </c>
      <c r="H16" s="105">
        <f t="shared" si="4"/>
        <v>0.9962576693158428</v>
      </c>
      <c r="I16" s="46">
        <f>'[30]Arkusz1'!D5</f>
        <v>137463</v>
      </c>
      <c r="J16" s="46">
        <f>'[30]Arkusz1'!E5</f>
        <v>136918</v>
      </c>
      <c r="K16" s="105">
        <f t="shared" si="5"/>
        <v>0.9960352967707674</v>
      </c>
      <c r="L16" s="317">
        <f>'[30]Arkusz1'!F5</f>
        <v>132</v>
      </c>
      <c r="M16" s="317">
        <f>'[30]Arkusz1'!G5</f>
        <v>-252</v>
      </c>
      <c r="N16" s="62" t="s">
        <v>77</v>
      </c>
      <c r="S16" s="106"/>
      <c r="T16" s="4"/>
      <c r="U16" s="4"/>
    </row>
    <row r="17" spans="1:21" ht="19.5" customHeight="1">
      <c r="A17" s="409" t="s">
        <v>13</v>
      </c>
      <c r="B17" s="537" t="s">
        <v>299</v>
      </c>
      <c r="C17" s="46">
        <f t="shared" si="1"/>
        <v>122883</v>
      </c>
      <c r="D17" s="46">
        <f t="shared" si="2"/>
        <v>161247</v>
      </c>
      <c r="E17" s="105">
        <f t="shared" si="3"/>
        <v>1.3121994091941114</v>
      </c>
      <c r="F17" s="46">
        <f>'[30]Arkusz1'!B6</f>
        <v>69681</v>
      </c>
      <c r="G17" s="46">
        <f>'[30]Arkusz1'!C6</f>
        <v>89679</v>
      </c>
      <c r="H17" s="105">
        <f t="shared" si="4"/>
        <v>1.2869935850518792</v>
      </c>
      <c r="I17" s="46">
        <f>'[30]Arkusz1'!D6</f>
        <v>53541</v>
      </c>
      <c r="J17" s="46">
        <f>'[30]Arkusz1'!E6</f>
        <v>71761</v>
      </c>
      <c r="K17" s="105">
        <f t="shared" si="5"/>
        <v>1.3402999570422667</v>
      </c>
      <c r="L17" s="317">
        <f>'[30]Arkusz1'!F6</f>
        <v>339</v>
      </c>
      <c r="M17" s="317">
        <f>'[30]Arkusz1'!G6</f>
        <v>193</v>
      </c>
      <c r="N17" s="57">
        <f t="shared" si="0"/>
        <v>0.5693215339233039</v>
      </c>
      <c r="S17" s="4"/>
      <c r="T17" s="4"/>
      <c r="U17" s="4"/>
    </row>
    <row r="18" spans="1:21" ht="19.5" customHeight="1">
      <c r="A18" s="409" t="s">
        <v>14</v>
      </c>
      <c r="B18" s="537" t="s">
        <v>282</v>
      </c>
      <c r="C18" s="46">
        <f t="shared" si="1"/>
        <v>284898</v>
      </c>
      <c r="D18" s="46">
        <f t="shared" si="2"/>
        <v>335086</v>
      </c>
      <c r="E18" s="105">
        <f t="shared" si="3"/>
        <v>1.1761612928135683</v>
      </c>
      <c r="F18" s="46">
        <f>'[30]Arkusz1'!B7</f>
        <v>270802</v>
      </c>
      <c r="G18" s="46">
        <f>'[30]Arkusz1'!C7</f>
        <v>321805</v>
      </c>
      <c r="H18" s="105">
        <f t="shared" si="4"/>
        <v>1.1883405587846472</v>
      </c>
      <c r="I18" s="46">
        <f>'[30]Arkusz1'!D7</f>
        <v>14474</v>
      </c>
      <c r="J18" s="46">
        <f>'[30]Arkusz1'!E7</f>
        <v>13320</v>
      </c>
      <c r="K18" s="105">
        <f t="shared" si="5"/>
        <v>0.9202708304546082</v>
      </c>
      <c r="L18" s="317">
        <f>'[30]Arkusz1'!F7</f>
        <v>378</v>
      </c>
      <c r="M18" s="317">
        <f>'[30]Arkusz1'!G7</f>
        <v>39</v>
      </c>
      <c r="N18" s="57">
        <f t="shared" si="0"/>
        <v>0.10317460317460317</v>
      </c>
      <c r="S18" s="4"/>
      <c r="T18" s="4"/>
      <c r="U18" s="4"/>
    </row>
    <row r="19" spans="1:20" ht="19.5" customHeight="1">
      <c r="A19" s="409" t="s">
        <v>15</v>
      </c>
      <c r="B19" s="537" t="s">
        <v>328</v>
      </c>
      <c r="C19" s="46">
        <f t="shared" si="1"/>
        <v>8303</v>
      </c>
      <c r="D19" s="46">
        <f t="shared" si="2"/>
        <v>28515</v>
      </c>
      <c r="E19" s="105">
        <f t="shared" si="3"/>
        <v>3.43430085511261</v>
      </c>
      <c r="F19" s="46">
        <f>'[30]Arkusz1'!B8</f>
        <v>3402</v>
      </c>
      <c r="G19" s="46">
        <f>'[30]Arkusz1'!C8</f>
        <v>19459</v>
      </c>
      <c r="H19" s="105">
        <f t="shared" si="4"/>
        <v>5.719870664315109</v>
      </c>
      <c r="I19" s="46">
        <f>'[30]Arkusz1'!D8</f>
        <v>4901</v>
      </c>
      <c r="J19" s="46">
        <f>'[30]Arkusz1'!E8</f>
        <v>9056</v>
      </c>
      <c r="K19" s="105">
        <f t="shared" si="5"/>
        <v>1.8477861660885533</v>
      </c>
      <c r="L19" s="317">
        <f>'[30]Arkusz1'!F8</f>
        <v>0</v>
      </c>
      <c r="M19" s="317">
        <f>'[30]Arkusz1'!G8</f>
        <v>0</v>
      </c>
      <c r="N19" s="62" t="s">
        <v>77</v>
      </c>
      <c r="S19" s="4"/>
      <c r="T19" s="4"/>
    </row>
    <row r="20" spans="1:20" ht="19.5" customHeight="1">
      <c r="A20" s="409" t="s">
        <v>16</v>
      </c>
      <c r="B20" s="537" t="s">
        <v>71</v>
      </c>
      <c r="C20" s="46">
        <f t="shared" si="1"/>
        <v>348748</v>
      </c>
      <c r="D20" s="46">
        <f t="shared" si="2"/>
        <v>296266</v>
      </c>
      <c r="E20" s="105">
        <f t="shared" si="3"/>
        <v>0.8495131154874006</v>
      </c>
      <c r="F20" s="46">
        <f>'[30]Arkusz1'!B9</f>
        <v>332970</v>
      </c>
      <c r="G20" s="46">
        <f>'[30]Arkusz1'!C9</f>
        <v>278939</v>
      </c>
      <c r="H20" s="105">
        <f t="shared" si="4"/>
        <v>0.8377301258371626</v>
      </c>
      <c r="I20" s="46">
        <f>'[30]Arkusz1'!D9</f>
        <v>15778</v>
      </c>
      <c r="J20" s="46">
        <f>'[30]Arkusz1'!E9</f>
        <v>17327</v>
      </c>
      <c r="K20" s="105">
        <f t="shared" si="5"/>
        <v>1.0981746735961466</v>
      </c>
      <c r="L20" s="317">
        <f>'[30]Arkusz1'!F9</f>
        <v>0</v>
      </c>
      <c r="M20" s="317">
        <f>'[30]Arkusz1'!G9</f>
        <v>0</v>
      </c>
      <c r="N20" s="62" t="s">
        <v>77</v>
      </c>
      <c r="S20" s="4"/>
      <c r="T20" s="4"/>
    </row>
    <row r="21" spans="1:21" ht="19.5" customHeight="1">
      <c r="A21" s="409" t="s">
        <v>17</v>
      </c>
      <c r="B21" s="537" t="s">
        <v>56</v>
      </c>
      <c r="C21" s="46">
        <f t="shared" si="1"/>
        <v>132578</v>
      </c>
      <c r="D21" s="46">
        <f t="shared" si="2"/>
        <v>115400</v>
      </c>
      <c r="E21" s="105">
        <f t="shared" si="3"/>
        <v>0.8704309915672284</v>
      </c>
      <c r="F21" s="46">
        <f>'[30]Arkusz1'!B10</f>
        <v>103999</v>
      </c>
      <c r="G21" s="46">
        <f>'[30]Arkusz1'!C10</f>
        <v>88573</v>
      </c>
      <c r="H21" s="105">
        <f t="shared" si="4"/>
        <v>0.8516716506889489</v>
      </c>
      <c r="I21" s="46">
        <f>'[30]Arkusz1'!D10</f>
        <v>28998</v>
      </c>
      <c r="J21" s="46">
        <f>'[30]Arkusz1'!E10</f>
        <v>26978</v>
      </c>
      <c r="K21" s="105">
        <f t="shared" si="5"/>
        <v>0.9303400234498931</v>
      </c>
      <c r="L21" s="317">
        <f>'[30]Arkusz1'!F10</f>
        <v>419</v>
      </c>
      <c r="M21" s="317">
        <f>'[30]Arkusz1'!G10</f>
        <v>151</v>
      </c>
      <c r="N21" s="57">
        <f t="shared" si="0"/>
        <v>0.360381861575179</v>
      </c>
      <c r="S21" s="4"/>
      <c r="T21" s="4"/>
      <c r="U21" s="4"/>
    </row>
    <row r="22" spans="1:21" ht="19.5" customHeight="1">
      <c r="A22" s="409" t="s">
        <v>18</v>
      </c>
      <c r="B22" s="537" t="s">
        <v>206</v>
      </c>
      <c r="C22" s="46">
        <f t="shared" si="1"/>
        <v>9230</v>
      </c>
      <c r="D22" s="46">
        <f t="shared" si="2"/>
        <v>20461</v>
      </c>
      <c r="E22" s="105">
        <f t="shared" si="3"/>
        <v>2.2167930660888406</v>
      </c>
      <c r="F22" s="46">
        <f>'[30]Arkusz1'!B11</f>
        <v>6238</v>
      </c>
      <c r="G22" s="46">
        <f>'[30]Arkusz1'!C11</f>
        <v>16959</v>
      </c>
      <c r="H22" s="105">
        <f t="shared" si="4"/>
        <v>2.7186598268675857</v>
      </c>
      <c r="I22" s="46">
        <f>'[30]Arkusz1'!D11</f>
        <v>3039</v>
      </c>
      <c r="J22" s="46">
        <f>'[30]Arkusz1'!E11</f>
        <v>3516</v>
      </c>
      <c r="K22" s="105">
        <f t="shared" si="5"/>
        <v>1.156959526159921</v>
      </c>
      <c r="L22" s="317">
        <f>'[30]Arkusz1'!F11</f>
        <v>47</v>
      </c>
      <c r="M22" s="317">
        <f>'[30]Arkusz1'!G11</f>
        <v>14</v>
      </c>
      <c r="N22" s="57">
        <f t="shared" si="0"/>
        <v>0.2978723404255319</v>
      </c>
      <c r="S22" s="4"/>
      <c r="T22" s="4"/>
      <c r="U22" s="4"/>
    </row>
    <row r="23" spans="1:21" ht="19.5" customHeight="1">
      <c r="A23" s="409" t="s">
        <v>19</v>
      </c>
      <c r="B23" s="537" t="s">
        <v>207</v>
      </c>
      <c r="C23" s="46">
        <f t="shared" si="1"/>
        <v>131232</v>
      </c>
      <c r="D23" s="46">
        <f t="shared" si="2"/>
        <v>242817</v>
      </c>
      <c r="E23" s="105">
        <f t="shared" si="3"/>
        <v>1.8502880395025603</v>
      </c>
      <c r="F23" s="46">
        <f>'[30]Arkusz1'!B12</f>
        <v>113175</v>
      </c>
      <c r="G23" s="46">
        <f>'[30]Arkusz1'!C12</f>
        <v>224444</v>
      </c>
      <c r="H23" s="105">
        <f t="shared" si="4"/>
        <v>1.983158824828805</v>
      </c>
      <c r="I23" s="46">
        <f>'[30]Arkusz1'!D12</f>
        <v>20706</v>
      </c>
      <c r="J23" s="46">
        <f>'[30]Arkusz1'!E12</f>
        <v>21655</v>
      </c>
      <c r="K23" s="105">
        <f t="shared" si="5"/>
        <v>1.04583212595383</v>
      </c>
      <c r="L23" s="317">
        <f>'[30]Arkusz1'!F12</f>
        <v>2649</v>
      </c>
      <c r="M23" s="317">
        <f>'[30]Arkusz1'!G12</f>
        <v>3282</v>
      </c>
      <c r="N23" s="57">
        <f t="shared" si="0"/>
        <v>1.2389580973952434</v>
      </c>
      <c r="S23" s="4"/>
      <c r="T23" s="4"/>
      <c r="U23" s="4"/>
    </row>
    <row r="24" spans="1:21" ht="19.5" customHeight="1">
      <c r="A24" s="409" t="s">
        <v>20</v>
      </c>
      <c r="B24" s="537" t="s">
        <v>208</v>
      </c>
      <c r="C24" s="46">
        <f t="shared" si="1"/>
        <v>316977</v>
      </c>
      <c r="D24" s="46">
        <f t="shared" si="2"/>
        <v>259897</v>
      </c>
      <c r="E24" s="105">
        <f t="shared" si="3"/>
        <v>0.8199238430548589</v>
      </c>
      <c r="F24" s="46">
        <f>'[30]Arkusz1'!B13</f>
        <v>295736</v>
      </c>
      <c r="G24" s="46">
        <f>'[30]Arkusz1'!C13</f>
        <v>237273</v>
      </c>
      <c r="H24" s="105">
        <f t="shared" si="4"/>
        <v>0.8023135499229042</v>
      </c>
      <c r="I24" s="46">
        <f>'[30]Arkusz1'!D13</f>
        <v>21909</v>
      </c>
      <c r="J24" s="46">
        <f>'[30]Arkusz1'!E13</f>
        <v>22570</v>
      </c>
      <c r="K24" s="105">
        <f t="shared" si="5"/>
        <v>1.0301702496690857</v>
      </c>
      <c r="L24" s="317">
        <f>'[30]Arkusz1'!F13</f>
        <v>668</v>
      </c>
      <c r="M24" s="317">
        <f>'[30]Arkusz1'!G13</f>
        <v>-54</v>
      </c>
      <c r="N24" s="62" t="s">
        <v>77</v>
      </c>
      <c r="S24" s="4"/>
      <c r="T24" s="4"/>
      <c r="U24" s="4"/>
    </row>
    <row r="25" spans="1:21" ht="19.5" customHeight="1">
      <c r="A25" s="409" t="s">
        <v>21</v>
      </c>
      <c r="B25" s="537" t="s">
        <v>73</v>
      </c>
      <c r="C25" s="46">
        <f t="shared" si="1"/>
        <v>121729</v>
      </c>
      <c r="D25" s="46">
        <f t="shared" si="2"/>
        <v>68291</v>
      </c>
      <c r="E25" s="105">
        <f t="shared" si="3"/>
        <v>0.5610084696333659</v>
      </c>
      <c r="F25" s="46">
        <f>'[30]Arkusz1'!B14</f>
        <v>83269</v>
      </c>
      <c r="G25" s="46">
        <f>'[30]Arkusz1'!C14</f>
        <v>33352</v>
      </c>
      <c r="H25" s="105">
        <f t="shared" si="4"/>
        <v>0.4005332116393856</v>
      </c>
      <c r="I25" s="46">
        <f>'[30]Arkusz1'!D14</f>
        <v>41325</v>
      </c>
      <c r="J25" s="46">
        <f>'[30]Arkusz1'!E14</f>
        <v>39478</v>
      </c>
      <c r="K25" s="105">
        <f t="shared" si="5"/>
        <v>0.9553055051421657</v>
      </c>
      <c r="L25" s="317">
        <f>'[30]Arkusz1'!F14</f>
        <v>2865</v>
      </c>
      <c r="M25" s="317">
        <f>'[30]Arkusz1'!G14</f>
        <v>4539</v>
      </c>
      <c r="N25" s="57">
        <f t="shared" si="0"/>
        <v>1.5842931937172775</v>
      </c>
      <c r="S25" s="4"/>
      <c r="T25" s="4"/>
      <c r="U25" s="4"/>
    </row>
    <row r="26" spans="1:21" ht="19.5" customHeight="1">
      <c r="A26" s="409" t="s">
        <v>22</v>
      </c>
      <c r="B26" s="537" t="s">
        <v>305</v>
      </c>
      <c r="C26" s="46">
        <f t="shared" si="1"/>
        <v>53823</v>
      </c>
      <c r="D26" s="46">
        <f t="shared" si="2"/>
        <v>57186</v>
      </c>
      <c r="E26" s="105">
        <f t="shared" si="3"/>
        <v>1.0624825817958865</v>
      </c>
      <c r="F26" s="46">
        <f>'[30]Arkusz1'!B15</f>
        <v>38358</v>
      </c>
      <c r="G26" s="46">
        <f>'[30]Arkusz1'!C15</f>
        <v>41680</v>
      </c>
      <c r="H26" s="105">
        <f t="shared" si="4"/>
        <v>1.0866051410396789</v>
      </c>
      <c r="I26" s="46">
        <f>'[30]Arkusz1'!D15</f>
        <v>35282</v>
      </c>
      <c r="J26" s="46">
        <f>'[30]Arkusz1'!E15</f>
        <v>31432</v>
      </c>
      <c r="K26" s="105">
        <f t="shared" si="5"/>
        <v>0.890879201859305</v>
      </c>
      <c r="L26" s="317">
        <f>'[30]Arkusz1'!F15</f>
        <v>19817</v>
      </c>
      <c r="M26" s="317">
        <f>'[30]Arkusz1'!G15</f>
        <v>15926</v>
      </c>
      <c r="N26" s="57">
        <f t="shared" si="0"/>
        <v>0.8036534288741989</v>
      </c>
      <c r="S26" s="4"/>
      <c r="T26" s="4"/>
      <c r="U26" s="4"/>
    </row>
    <row r="27" spans="1:21" ht="19.5" customHeight="1">
      <c r="A27" s="409" t="s">
        <v>23</v>
      </c>
      <c r="B27" s="537" t="s">
        <v>306</v>
      </c>
      <c r="C27" s="46">
        <f t="shared" si="1"/>
        <v>328883</v>
      </c>
      <c r="D27" s="46">
        <f t="shared" si="2"/>
        <v>299278</v>
      </c>
      <c r="E27" s="105">
        <f t="shared" si="3"/>
        <v>0.9099831855097406</v>
      </c>
      <c r="F27" s="46">
        <f>'[30]Arkusz1'!B16</f>
        <v>235766</v>
      </c>
      <c r="G27" s="46">
        <f>'[30]Arkusz1'!C16</f>
        <v>188746</v>
      </c>
      <c r="H27" s="105">
        <f t="shared" si="4"/>
        <v>0.8005649669587642</v>
      </c>
      <c r="I27" s="46">
        <f>'[30]Arkusz1'!D16</f>
        <v>100476</v>
      </c>
      <c r="J27" s="46">
        <f>'[30]Arkusz1'!E16</f>
        <v>114873</v>
      </c>
      <c r="K27" s="105">
        <f t="shared" si="5"/>
        <v>1.1432879493610415</v>
      </c>
      <c r="L27" s="317">
        <f>'[30]Arkusz1'!F16</f>
        <v>7359</v>
      </c>
      <c r="M27" s="317">
        <f>'[30]Arkusz1'!G16</f>
        <v>4341</v>
      </c>
      <c r="N27" s="57">
        <f t="shared" si="0"/>
        <v>0.5898899306971056</v>
      </c>
      <c r="S27" s="4"/>
      <c r="T27" s="4"/>
      <c r="U27" s="4"/>
    </row>
    <row r="28" spans="1:20" ht="19.5" customHeight="1">
      <c r="A28" s="409" t="s">
        <v>24</v>
      </c>
      <c r="B28" s="537" t="s">
        <v>209</v>
      </c>
      <c r="C28" s="46">
        <f t="shared" si="1"/>
        <v>3025</v>
      </c>
      <c r="D28" s="46">
        <f t="shared" si="2"/>
        <v>1308</v>
      </c>
      <c r="E28" s="105">
        <f t="shared" si="3"/>
        <v>0.43239669421487603</v>
      </c>
      <c r="F28" s="46">
        <f>'[30]Arkusz1'!B17</f>
        <v>1271</v>
      </c>
      <c r="G28" s="46">
        <f>'[30]Arkusz1'!C17</f>
        <v>135</v>
      </c>
      <c r="H28" s="105">
        <f t="shared" si="4"/>
        <v>0.10621557828481511</v>
      </c>
      <c r="I28" s="46">
        <f>'[30]Arkusz1'!D17</f>
        <v>1825</v>
      </c>
      <c r="J28" s="46">
        <f>'[30]Arkusz1'!E17</f>
        <v>1238</v>
      </c>
      <c r="K28" s="105">
        <f t="shared" si="5"/>
        <v>0.6783561643835616</v>
      </c>
      <c r="L28" s="317">
        <f>'[30]Arkusz1'!F17</f>
        <v>71</v>
      </c>
      <c r="M28" s="317">
        <f>'[30]Arkusz1'!G17</f>
        <v>65</v>
      </c>
      <c r="N28" s="57">
        <f t="shared" si="0"/>
        <v>0.9154929577464789</v>
      </c>
      <c r="S28" s="4"/>
      <c r="T28" s="4"/>
    </row>
    <row r="29" spans="1:20" ht="19.5" customHeight="1">
      <c r="A29" s="409" t="s">
        <v>25</v>
      </c>
      <c r="B29" s="566" t="s">
        <v>300</v>
      </c>
      <c r="C29" s="189" t="s">
        <v>326</v>
      </c>
      <c r="D29" s="189" t="s">
        <v>326</v>
      </c>
      <c r="E29" s="62" t="s">
        <v>77</v>
      </c>
      <c r="F29" s="189" t="s">
        <v>326</v>
      </c>
      <c r="G29" s="189" t="s">
        <v>326</v>
      </c>
      <c r="H29" s="62" t="s">
        <v>77</v>
      </c>
      <c r="I29" s="189" t="s">
        <v>326</v>
      </c>
      <c r="J29" s="189" t="s">
        <v>326</v>
      </c>
      <c r="K29" s="62" t="s">
        <v>77</v>
      </c>
      <c r="L29" s="189" t="s">
        <v>326</v>
      </c>
      <c r="M29" s="189" t="s">
        <v>326</v>
      </c>
      <c r="N29" s="62" t="s">
        <v>77</v>
      </c>
      <c r="S29" s="4"/>
      <c r="T29" s="4"/>
    </row>
    <row r="30" spans="1:20" ht="19.5" customHeight="1">
      <c r="A30" s="409" t="s">
        <v>26</v>
      </c>
      <c r="B30" s="537" t="s">
        <v>332</v>
      </c>
      <c r="C30" s="46">
        <f t="shared" si="1"/>
        <v>5418</v>
      </c>
      <c r="D30" s="46">
        <f t="shared" si="2"/>
        <v>6497</v>
      </c>
      <c r="E30" s="105">
        <f t="shared" si="3"/>
        <v>1.1991509782207457</v>
      </c>
      <c r="F30" s="46">
        <f>'[30]Arkusz1'!B19</f>
        <v>3000</v>
      </c>
      <c r="G30" s="46">
        <f>'[30]Arkusz1'!C19</f>
        <v>3433</v>
      </c>
      <c r="H30" s="105">
        <f t="shared" si="4"/>
        <v>1.1443333333333334</v>
      </c>
      <c r="I30" s="46">
        <f>'[30]Arkusz1'!D19</f>
        <v>2804</v>
      </c>
      <c r="J30" s="46">
        <f>'[30]Arkusz1'!E19</f>
        <v>3064</v>
      </c>
      <c r="K30" s="105">
        <f t="shared" si="5"/>
        <v>1.0927246790299572</v>
      </c>
      <c r="L30" s="317">
        <f>'[30]Arkusz1'!F19</f>
        <v>386</v>
      </c>
      <c r="M30" s="317">
        <f>'[30]Arkusz1'!G19</f>
        <v>0</v>
      </c>
      <c r="N30" s="62" t="s">
        <v>77</v>
      </c>
      <c r="S30" s="4"/>
      <c r="T30" s="4"/>
    </row>
    <row r="31" spans="1:20" ht="19.5" customHeight="1">
      <c r="A31" s="409" t="s">
        <v>27</v>
      </c>
      <c r="B31" s="537" t="s">
        <v>283</v>
      </c>
      <c r="C31" s="46">
        <f t="shared" si="1"/>
        <v>75820</v>
      </c>
      <c r="D31" s="46">
        <f t="shared" si="2"/>
        <v>73459</v>
      </c>
      <c r="E31" s="105">
        <f t="shared" si="3"/>
        <v>0.968860458981799</v>
      </c>
      <c r="F31" s="46">
        <f>'[30]Arkusz1'!B20</f>
        <v>21475</v>
      </c>
      <c r="G31" s="46">
        <f>'[30]Arkusz1'!C20</f>
        <v>15468</v>
      </c>
      <c r="H31" s="105">
        <f t="shared" si="4"/>
        <v>0.720279394644936</v>
      </c>
      <c r="I31" s="46">
        <f>'[30]Arkusz1'!D20</f>
        <v>54345</v>
      </c>
      <c r="J31" s="46">
        <f>'[30]Arkusz1'!E20</f>
        <v>57991</v>
      </c>
      <c r="K31" s="105">
        <f t="shared" si="5"/>
        <v>1.067089888674211</v>
      </c>
      <c r="L31" s="317">
        <f>'[30]Arkusz1'!F20</f>
        <v>0</v>
      </c>
      <c r="M31" s="317">
        <f>'[30]Arkusz1'!G20</f>
        <v>0</v>
      </c>
      <c r="N31" s="62" t="s">
        <v>77</v>
      </c>
      <c r="S31" s="4"/>
      <c r="T31" s="4"/>
    </row>
    <row r="32" spans="1:20" ht="19.5" customHeight="1">
      <c r="A32" s="409" t="s">
        <v>28</v>
      </c>
      <c r="B32" s="537" t="s">
        <v>301</v>
      </c>
      <c r="C32" s="46">
        <f t="shared" si="1"/>
        <v>52395</v>
      </c>
      <c r="D32" s="46">
        <f t="shared" si="2"/>
        <v>50360</v>
      </c>
      <c r="E32" s="105">
        <f t="shared" si="3"/>
        <v>0.9611604160702357</v>
      </c>
      <c r="F32" s="46">
        <f>'[30]Arkusz1'!B21</f>
        <v>33353</v>
      </c>
      <c r="G32" s="46">
        <f>'[30]Arkusz1'!C21</f>
        <v>29550</v>
      </c>
      <c r="H32" s="105">
        <f t="shared" si="4"/>
        <v>0.8859772734086889</v>
      </c>
      <c r="I32" s="46">
        <f>'[30]Arkusz1'!D21</f>
        <v>19350</v>
      </c>
      <c r="J32" s="46">
        <f>'[30]Arkusz1'!E21</f>
        <v>20962</v>
      </c>
      <c r="K32" s="105">
        <f t="shared" si="5"/>
        <v>1.0833074935400517</v>
      </c>
      <c r="L32" s="317">
        <f>'[30]Arkusz1'!F21</f>
        <v>308</v>
      </c>
      <c r="M32" s="317">
        <f>'[30]Arkusz1'!G21</f>
        <v>152</v>
      </c>
      <c r="N32" s="57">
        <f t="shared" si="0"/>
        <v>0.4935064935064935</v>
      </c>
      <c r="S32" s="4"/>
      <c r="T32" s="4"/>
    </row>
    <row r="33" spans="1:20" ht="19.5" customHeight="1">
      <c r="A33" s="409" t="s">
        <v>29</v>
      </c>
      <c r="B33" s="537" t="s">
        <v>210</v>
      </c>
      <c r="C33" s="46">
        <f t="shared" si="1"/>
        <v>26406</v>
      </c>
      <c r="D33" s="46">
        <f t="shared" si="2"/>
        <v>26776</v>
      </c>
      <c r="E33" s="105">
        <f t="shared" si="3"/>
        <v>1.014011966977202</v>
      </c>
      <c r="F33" s="46">
        <f>'[30]Arkusz1'!B22</f>
        <v>4652</v>
      </c>
      <c r="G33" s="46">
        <f>'[30]Arkusz1'!C22</f>
        <v>5075</v>
      </c>
      <c r="H33" s="105">
        <f t="shared" si="4"/>
        <v>1.0909286328460877</v>
      </c>
      <c r="I33" s="46">
        <f>'[30]Arkusz1'!D22</f>
        <v>21782</v>
      </c>
      <c r="J33" s="46">
        <f>'[30]Arkusz1'!E22</f>
        <v>21715</v>
      </c>
      <c r="K33" s="105">
        <f t="shared" si="5"/>
        <v>0.996924065742356</v>
      </c>
      <c r="L33" s="317">
        <f>'[30]Arkusz1'!F22</f>
        <v>28</v>
      </c>
      <c r="M33" s="317">
        <f>'[30]Arkusz1'!G22</f>
        <v>14</v>
      </c>
      <c r="N33" s="57">
        <f t="shared" si="0"/>
        <v>0.5</v>
      </c>
      <c r="S33" s="4"/>
      <c r="T33" s="4"/>
    </row>
    <row r="34" spans="1:20" ht="19.5" customHeight="1">
      <c r="A34" s="409" t="s">
        <v>34</v>
      </c>
      <c r="B34" s="537" t="s">
        <v>258</v>
      </c>
      <c r="C34" s="46">
        <f t="shared" si="1"/>
        <v>67418</v>
      </c>
      <c r="D34" s="46">
        <f t="shared" si="2"/>
        <v>88332</v>
      </c>
      <c r="E34" s="105">
        <f t="shared" si="3"/>
        <v>1.3102138894657214</v>
      </c>
      <c r="F34" s="46">
        <f>'[30]Arkusz1'!B23</f>
        <v>8330</v>
      </c>
      <c r="G34" s="46">
        <f>'[30]Arkusz1'!C23</f>
        <v>10196</v>
      </c>
      <c r="H34" s="105">
        <f t="shared" si="4"/>
        <v>1.2240096038415367</v>
      </c>
      <c r="I34" s="46">
        <f>'[30]Arkusz1'!D23</f>
        <v>49110</v>
      </c>
      <c r="J34" s="46">
        <f>'[30]Arkusz1'!E23</f>
        <v>62596</v>
      </c>
      <c r="K34" s="105">
        <f t="shared" si="5"/>
        <v>1.2746080228059458</v>
      </c>
      <c r="L34" s="317">
        <f>'[30]Arkusz1'!F23</f>
        <v>-9978</v>
      </c>
      <c r="M34" s="317">
        <f>'[30]Arkusz1'!G23</f>
        <v>-15540</v>
      </c>
      <c r="N34" s="62" t="s">
        <v>77</v>
      </c>
      <c r="S34" s="4"/>
      <c r="T34" s="4"/>
    </row>
    <row r="35" spans="1:20" ht="19.5" customHeight="1">
      <c r="A35" s="409" t="s">
        <v>35</v>
      </c>
      <c r="B35" s="537" t="s">
        <v>284</v>
      </c>
      <c r="C35" s="46">
        <f t="shared" si="1"/>
        <v>1008007</v>
      </c>
      <c r="D35" s="46">
        <f t="shared" si="2"/>
        <v>1068252</v>
      </c>
      <c r="E35" s="105">
        <f t="shared" si="3"/>
        <v>1.0597664500345731</v>
      </c>
      <c r="F35" s="46">
        <f>'[30]Arkusz1'!B24</f>
        <v>355411</v>
      </c>
      <c r="G35" s="46">
        <f>'[30]Arkusz1'!C24</f>
        <v>415994</v>
      </c>
      <c r="H35" s="105">
        <f t="shared" si="4"/>
        <v>1.1704589897330133</v>
      </c>
      <c r="I35" s="46">
        <f>'[30]Arkusz1'!D24</f>
        <v>652596</v>
      </c>
      <c r="J35" s="46">
        <f>'[30]Arkusz1'!E24</f>
        <v>654510</v>
      </c>
      <c r="K35" s="105">
        <f t="shared" si="5"/>
        <v>1.0029329018259383</v>
      </c>
      <c r="L35" s="317">
        <f>'[30]Arkusz1'!F24</f>
        <v>0</v>
      </c>
      <c r="M35" s="317">
        <f>'[30]Arkusz1'!G24</f>
        <v>2252</v>
      </c>
      <c r="N35" s="62" t="s">
        <v>77</v>
      </c>
      <c r="S35" s="4"/>
      <c r="T35" s="4"/>
    </row>
    <row r="36" spans="1:20" ht="19.5" customHeight="1">
      <c r="A36" s="409" t="s">
        <v>36</v>
      </c>
      <c r="B36" s="537" t="s">
        <v>57</v>
      </c>
      <c r="C36" s="46">
        <f t="shared" si="1"/>
        <v>952</v>
      </c>
      <c r="D36" s="46">
        <f t="shared" si="2"/>
        <v>1057</v>
      </c>
      <c r="E36" s="105">
        <f t="shared" si="3"/>
        <v>1.1102941176470589</v>
      </c>
      <c r="F36" s="46">
        <f>'[30]Arkusz1'!B25</f>
        <v>0</v>
      </c>
      <c r="G36" s="46">
        <f>'[30]Arkusz1'!C25</f>
        <v>0</v>
      </c>
      <c r="H36" s="521" t="s">
        <v>77</v>
      </c>
      <c r="I36" s="46">
        <f>'[30]Arkusz1'!D25</f>
        <v>952</v>
      </c>
      <c r="J36" s="46">
        <f>'[30]Arkusz1'!E25</f>
        <v>1057</v>
      </c>
      <c r="K36" s="105">
        <f t="shared" si="5"/>
        <v>1.1102941176470589</v>
      </c>
      <c r="L36" s="317">
        <f>'[30]Arkusz1'!F25</f>
        <v>0</v>
      </c>
      <c r="M36" s="317">
        <f>'[30]Arkusz1'!G25</f>
        <v>0</v>
      </c>
      <c r="N36" s="62" t="s">
        <v>77</v>
      </c>
      <c r="S36" s="4"/>
      <c r="T36" s="4"/>
    </row>
    <row r="37" spans="1:20" ht="19.5" customHeight="1">
      <c r="A37" s="409" t="s">
        <v>37</v>
      </c>
      <c r="B37" s="537" t="s">
        <v>211</v>
      </c>
      <c r="C37" s="46">
        <f t="shared" si="1"/>
        <v>11633</v>
      </c>
      <c r="D37" s="46">
        <f t="shared" si="2"/>
        <v>15102</v>
      </c>
      <c r="E37" s="105">
        <f t="shared" si="3"/>
        <v>1.2982033869165306</v>
      </c>
      <c r="F37" s="46">
        <f>'[30]Arkusz1'!B26</f>
        <v>4619</v>
      </c>
      <c r="G37" s="46">
        <f>'[30]Arkusz1'!C26</f>
        <v>9523</v>
      </c>
      <c r="H37" s="105">
        <f t="shared" si="4"/>
        <v>2.0617016670274952</v>
      </c>
      <c r="I37" s="46">
        <f>'[30]Arkusz1'!D26</f>
        <v>7020</v>
      </c>
      <c r="J37" s="46">
        <f>'[30]Arkusz1'!E26</f>
        <v>5585</v>
      </c>
      <c r="K37" s="105">
        <f t="shared" si="5"/>
        <v>0.7955840455840456</v>
      </c>
      <c r="L37" s="317">
        <f>'[30]Arkusz1'!F26</f>
        <v>6</v>
      </c>
      <c r="M37" s="317">
        <f>'[30]Arkusz1'!G26</f>
        <v>6</v>
      </c>
      <c r="N37" s="57">
        <f t="shared" si="0"/>
        <v>1</v>
      </c>
      <c r="S37" s="4"/>
      <c r="T37" s="4"/>
    </row>
    <row r="38" spans="1:14" ht="19.5" customHeight="1">
      <c r="A38" s="409" t="s">
        <v>38</v>
      </c>
      <c r="B38" s="537" t="s">
        <v>74</v>
      </c>
      <c r="C38" s="46">
        <f t="shared" si="1"/>
        <v>105447</v>
      </c>
      <c r="D38" s="46">
        <f t="shared" si="2"/>
        <v>109562</v>
      </c>
      <c r="E38" s="105">
        <f t="shared" si="3"/>
        <v>1.0390243439832332</v>
      </c>
      <c r="F38" s="46">
        <f>'[30]Arkusz1'!B27</f>
        <v>60163</v>
      </c>
      <c r="G38" s="46">
        <f>'[30]Arkusz1'!C27</f>
        <v>61937</v>
      </c>
      <c r="H38" s="105">
        <f t="shared" si="4"/>
        <v>1.0294865615079036</v>
      </c>
      <c r="I38" s="46">
        <f>'[30]Arkusz1'!D27</f>
        <v>45511</v>
      </c>
      <c r="J38" s="46">
        <f>'[30]Arkusz1'!E27</f>
        <v>47869</v>
      </c>
      <c r="K38" s="105">
        <f t="shared" si="5"/>
        <v>1.051811649930786</v>
      </c>
      <c r="L38" s="317">
        <f>'[30]Arkusz1'!F27</f>
        <v>227</v>
      </c>
      <c r="M38" s="317">
        <f>'[30]Arkusz1'!G27</f>
        <v>244</v>
      </c>
      <c r="N38" s="57">
        <f t="shared" si="0"/>
        <v>1.0748898678414096</v>
      </c>
    </row>
    <row r="39" spans="1:14" s="80" customFormat="1" ht="19.5" customHeight="1">
      <c r="A39" s="409" t="s">
        <v>39</v>
      </c>
      <c r="B39" s="537" t="s">
        <v>218</v>
      </c>
      <c r="C39" s="46">
        <f t="shared" si="1"/>
        <v>23999</v>
      </c>
      <c r="D39" s="46">
        <f t="shared" si="2"/>
        <v>29106</v>
      </c>
      <c r="E39" s="105">
        <f t="shared" si="3"/>
        <v>1.2128005333555565</v>
      </c>
      <c r="F39" s="46">
        <f>'[30]Arkusz1'!B28</f>
        <v>16264</v>
      </c>
      <c r="G39" s="46">
        <f>'[30]Arkusz1'!C28</f>
        <v>20656</v>
      </c>
      <c r="H39" s="105">
        <f t="shared" si="4"/>
        <v>1.2700442695523857</v>
      </c>
      <c r="I39" s="46">
        <f>'[30]Arkusz1'!D28</f>
        <v>7735</v>
      </c>
      <c r="J39" s="46">
        <f>'[30]Arkusz1'!E28</f>
        <v>8450</v>
      </c>
      <c r="K39" s="105">
        <f t="shared" si="5"/>
        <v>1.0924369747899159</v>
      </c>
      <c r="L39" s="317">
        <f>'[30]Arkusz1'!F28</f>
        <v>0</v>
      </c>
      <c r="M39" s="317">
        <f>'[30]Arkusz1'!G28</f>
        <v>0</v>
      </c>
      <c r="N39" s="62" t="s">
        <v>77</v>
      </c>
    </row>
    <row r="40" spans="1:14" ht="19.5" customHeight="1">
      <c r="A40" s="409" t="s">
        <v>40</v>
      </c>
      <c r="B40" s="537" t="s">
        <v>219</v>
      </c>
      <c r="C40" s="46">
        <f t="shared" si="1"/>
        <v>26227</v>
      </c>
      <c r="D40" s="46">
        <f t="shared" si="2"/>
        <v>29018</v>
      </c>
      <c r="E40" s="105">
        <f t="shared" si="3"/>
        <v>1.1064170511305143</v>
      </c>
      <c r="F40" s="46">
        <f>'[30]Arkusz1'!B29</f>
        <v>22431</v>
      </c>
      <c r="G40" s="46">
        <f>'[30]Arkusz1'!C29</f>
        <v>25205</v>
      </c>
      <c r="H40" s="105">
        <f t="shared" si="4"/>
        <v>1.1236681378449467</v>
      </c>
      <c r="I40" s="46">
        <f>'[30]Arkusz1'!D29</f>
        <v>6007</v>
      </c>
      <c r="J40" s="46">
        <f>'[30]Arkusz1'!E29</f>
        <v>6852</v>
      </c>
      <c r="K40" s="105">
        <f t="shared" si="5"/>
        <v>1.1406692192442152</v>
      </c>
      <c r="L40" s="317">
        <f>'[30]Arkusz1'!F29</f>
        <v>2211</v>
      </c>
      <c r="M40" s="317">
        <f>'[30]Arkusz1'!G29</f>
        <v>3039</v>
      </c>
      <c r="N40" s="57">
        <f t="shared" si="0"/>
        <v>1.3744911804613298</v>
      </c>
    </row>
    <row r="41" spans="1:14" ht="19.5" customHeight="1">
      <c r="A41" s="409" t="s">
        <v>41</v>
      </c>
      <c r="B41" s="537" t="s">
        <v>220</v>
      </c>
      <c r="C41" s="46">
        <f t="shared" si="1"/>
        <v>3150</v>
      </c>
      <c r="D41" s="46">
        <f t="shared" si="2"/>
        <v>3724</v>
      </c>
      <c r="E41" s="105">
        <f t="shared" si="3"/>
        <v>1.1822222222222223</v>
      </c>
      <c r="F41" s="46">
        <f>'[30]Arkusz1'!B30</f>
        <v>375</v>
      </c>
      <c r="G41" s="46">
        <f>'[30]Arkusz1'!C30</f>
        <v>824</v>
      </c>
      <c r="H41" s="105">
        <f t="shared" si="4"/>
        <v>2.1973333333333334</v>
      </c>
      <c r="I41" s="46">
        <f>'[30]Arkusz1'!D30</f>
        <v>2814</v>
      </c>
      <c r="J41" s="46">
        <f>'[30]Arkusz1'!E30</f>
        <v>2909</v>
      </c>
      <c r="K41" s="105">
        <f t="shared" si="5"/>
        <v>1.0337597725657428</v>
      </c>
      <c r="L41" s="317">
        <f>'[30]Arkusz1'!F30</f>
        <v>39</v>
      </c>
      <c r="M41" s="317">
        <f>'[30]Arkusz1'!G30</f>
        <v>9</v>
      </c>
      <c r="N41" s="57">
        <f t="shared" si="0"/>
        <v>0.23076923076923078</v>
      </c>
    </row>
    <row r="42" spans="1:14" ht="19.5" customHeight="1" thickBot="1">
      <c r="A42" s="517" t="s">
        <v>42</v>
      </c>
      <c r="B42" s="567" t="s">
        <v>285</v>
      </c>
      <c r="C42" s="46">
        <f t="shared" si="1"/>
        <v>132348</v>
      </c>
      <c r="D42" s="46">
        <f t="shared" si="2"/>
        <v>126753</v>
      </c>
      <c r="E42" s="105">
        <f t="shared" si="3"/>
        <v>0.9577250884033004</v>
      </c>
      <c r="F42" s="46">
        <f>'[30]Arkusz1'!B31</f>
        <v>145837</v>
      </c>
      <c r="G42" s="46">
        <f>'[30]Arkusz1'!C31</f>
        <v>91797</v>
      </c>
      <c r="H42" s="105">
        <f t="shared" si="4"/>
        <v>0.6294493167028943</v>
      </c>
      <c r="I42" s="46">
        <f>'[30]Arkusz1'!D31</f>
        <v>29680</v>
      </c>
      <c r="J42" s="46">
        <f>'[30]Arkusz1'!E31</f>
        <v>28391</v>
      </c>
      <c r="K42" s="105">
        <f t="shared" si="5"/>
        <v>0.9565700808625337</v>
      </c>
      <c r="L42" s="317">
        <f>'[30]Arkusz1'!F31</f>
        <v>43169</v>
      </c>
      <c r="M42" s="317">
        <f>'[30]Arkusz1'!G31</f>
        <v>-6565</v>
      </c>
      <c r="N42" s="62" t="s">
        <v>77</v>
      </c>
    </row>
    <row r="43" spans="1:14" ht="19.5" customHeight="1" thickBot="1">
      <c r="A43" s="412" t="s">
        <v>43</v>
      </c>
      <c r="B43" s="413" t="s">
        <v>2</v>
      </c>
      <c r="C43" s="47">
        <f>SUM(C13:C42)</f>
        <v>4946671</v>
      </c>
      <c r="D43" s="47">
        <f>SUM(D13:D42)</f>
        <v>5422699</v>
      </c>
      <c r="E43" s="59">
        <f>D43/C43</f>
        <v>1.0962319911714362</v>
      </c>
      <c r="F43" s="47">
        <f>SUM(F13:F42)</f>
        <v>3590926</v>
      </c>
      <c r="G43" s="47">
        <f>SUM(G13:G42)</f>
        <v>3846321</v>
      </c>
      <c r="H43" s="59">
        <f>G43/F43</f>
        <v>1.0711223233227307</v>
      </c>
      <c r="I43" s="47">
        <f>SUM(I13:I42)</f>
        <v>1552201</v>
      </c>
      <c r="J43" s="47">
        <f>SUM(J13:J42)</f>
        <v>1603834</v>
      </c>
      <c r="K43" s="59">
        <f>J43/I43</f>
        <v>1.033264377487194</v>
      </c>
      <c r="L43" s="47">
        <f>SUM(L13:L42)</f>
        <v>196456</v>
      </c>
      <c r="M43" s="47">
        <f>SUM(M13:M42)</f>
        <v>27456</v>
      </c>
      <c r="N43" s="59">
        <f>M43/L43</f>
        <v>0.1397564849126522</v>
      </c>
    </row>
    <row r="44" spans="3:22" ht="19.5" customHeight="1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S44" s="4"/>
      <c r="T44" s="4"/>
      <c r="U44" s="4"/>
      <c r="V44" s="4"/>
    </row>
    <row r="45" spans="1:21" ht="19.5" customHeight="1">
      <c r="A45" s="244" t="s">
        <v>139</v>
      </c>
      <c r="B45" s="10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21" ht="19.5" customHeight="1" thickBot="1">
      <c r="A46" s="2"/>
      <c r="B46" s="10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S46" s="4"/>
      <c r="T46" s="4"/>
      <c r="U46" s="4"/>
    </row>
    <row r="47" spans="1:14" ht="19.5" customHeight="1" thickBot="1">
      <c r="A47" s="9" t="s">
        <v>3</v>
      </c>
      <c r="B47" s="7" t="s">
        <v>11</v>
      </c>
      <c r="C47" s="85" t="s">
        <v>134</v>
      </c>
      <c r="D47" s="86"/>
      <c r="E47" s="87" t="s">
        <v>6</v>
      </c>
      <c r="F47" s="85" t="s">
        <v>135</v>
      </c>
      <c r="G47" s="86"/>
      <c r="H47" s="87" t="s">
        <v>6</v>
      </c>
      <c r="I47" s="604" t="s">
        <v>136</v>
      </c>
      <c r="J47" s="605"/>
      <c r="K47" s="14" t="s">
        <v>6</v>
      </c>
      <c r="L47" s="604" t="s">
        <v>137</v>
      </c>
      <c r="M47" s="605"/>
      <c r="N47" s="84" t="s">
        <v>6</v>
      </c>
    </row>
    <row r="48" spans="1:14" s="3" customFormat="1" ht="19.5" customHeight="1" thickBot="1">
      <c r="A48" s="11"/>
      <c r="B48" s="108"/>
      <c r="C48" s="386">
        <v>2008</v>
      </c>
      <c r="D48" s="386">
        <v>2009</v>
      </c>
      <c r="E48" s="486" t="s">
        <v>330</v>
      </c>
      <c r="F48" s="386">
        <v>2008</v>
      </c>
      <c r="G48" s="386">
        <v>2009</v>
      </c>
      <c r="H48" s="486" t="s">
        <v>330</v>
      </c>
      <c r="I48" s="386">
        <v>2008</v>
      </c>
      <c r="J48" s="386">
        <v>2009</v>
      </c>
      <c r="K48" s="486" t="s">
        <v>330</v>
      </c>
      <c r="L48" s="386">
        <v>2008</v>
      </c>
      <c r="M48" s="386">
        <v>2009</v>
      </c>
      <c r="N48" s="486" t="s">
        <v>330</v>
      </c>
    </row>
    <row r="49" spans="1:14" s="3" customFormat="1" ht="19.5" customHeight="1">
      <c r="A49" s="378" t="s">
        <v>7</v>
      </c>
      <c r="B49" s="516" t="s">
        <v>72</v>
      </c>
      <c r="C49" s="46">
        <f>F49+I49-L49</f>
        <v>358756</v>
      </c>
      <c r="D49" s="46">
        <f>G49+J49-M49</f>
        <v>439457</v>
      </c>
      <c r="E49" s="57">
        <f>D49/C49</f>
        <v>1.2249467604722988</v>
      </c>
      <c r="F49" s="49">
        <f>'[31]Arkusz1'!B2</f>
        <v>365199</v>
      </c>
      <c r="G49" s="49">
        <f>'[31]Arkusz1'!C2</f>
        <v>430424</v>
      </c>
      <c r="H49" s="57">
        <f>G49/F49</f>
        <v>1.1786012557537124</v>
      </c>
      <c r="I49" s="49">
        <f>'[31]Arkusz1'!D2</f>
        <v>46521</v>
      </c>
      <c r="J49" s="49">
        <f>'[31]Arkusz1'!E2</f>
        <v>55492</v>
      </c>
      <c r="K49" s="57">
        <f>J49/I49</f>
        <v>1.1928376432148922</v>
      </c>
      <c r="L49" s="50">
        <f>'[31]Arkusz1'!F2</f>
        <v>52964</v>
      </c>
      <c r="M49" s="50">
        <f>'[31]Arkusz1'!G2</f>
        <v>46459</v>
      </c>
      <c r="N49" s="227">
        <f>M49/L49</f>
        <v>0.8771807265312288</v>
      </c>
    </row>
    <row r="50" spans="1:14" s="3" customFormat="1" ht="19.5" customHeight="1">
      <c r="A50" s="393" t="s">
        <v>8</v>
      </c>
      <c r="B50" s="516" t="s">
        <v>336</v>
      </c>
      <c r="C50" s="46">
        <f aca="true" t="shared" si="6" ref="C50:C83">F50+I50-L50</f>
        <v>96937</v>
      </c>
      <c r="D50" s="46">
        <f aca="true" t="shared" si="7" ref="D50:D83">G50+J50-M50</f>
        <v>94530</v>
      </c>
      <c r="E50" s="57">
        <f aca="true" t="shared" si="8" ref="E50:E83">D50/C50</f>
        <v>0.9751694399455316</v>
      </c>
      <c r="F50" s="49">
        <f>'[31]Arkusz1'!B3</f>
        <v>71921</v>
      </c>
      <c r="G50" s="49">
        <f>'[31]Arkusz1'!C3</f>
        <v>64849</v>
      </c>
      <c r="H50" s="57">
        <f aca="true" t="shared" si="9" ref="H50:H83">G50/F50</f>
        <v>0.9016698877935513</v>
      </c>
      <c r="I50" s="49">
        <f>'[31]Arkusz1'!D3</f>
        <v>27136</v>
      </c>
      <c r="J50" s="49">
        <f>'[31]Arkusz1'!E3</f>
        <v>32483</v>
      </c>
      <c r="K50" s="57">
        <f aca="true" t="shared" si="10" ref="K50:K83">J50/I50</f>
        <v>1.1970445165094339</v>
      </c>
      <c r="L50" s="50">
        <f>'[31]Arkusz1'!F3</f>
        <v>2120</v>
      </c>
      <c r="M50" s="50">
        <f>'[31]Arkusz1'!G3</f>
        <v>2802</v>
      </c>
      <c r="N50" s="227">
        <f aca="true" t="shared" si="11" ref="N50:N83">M50/L50</f>
        <v>1.3216981132075472</v>
      </c>
    </row>
    <row r="51" spans="1:14" s="3" customFormat="1" ht="19.5" customHeight="1">
      <c r="A51" s="393" t="s">
        <v>9</v>
      </c>
      <c r="B51" s="516" t="s">
        <v>302</v>
      </c>
      <c r="C51" s="46">
        <f t="shared" si="6"/>
        <v>15144</v>
      </c>
      <c r="D51" s="46">
        <f t="shared" si="7"/>
        <v>23021</v>
      </c>
      <c r="E51" s="57">
        <f t="shared" si="8"/>
        <v>1.5201399894347596</v>
      </c>
      <c r="F51" s="49">
        <f>'[31]Arkusz1'!B4</f>
        <v>2085</v>
      </c>
      <c r="G51" s="49">
        <f>'[31]Arkusz1'!C4</f>
        <v>4783</v>
      </c>
      <c r="H51" s="57">
        <f t="shared" si="9"/>
        <v>2.2940047961630694</v>
      </c>
      <c r="I51" s="49">
        <f>'[31]Arkusz1'!D4</f>
        <v>15659</v>
      </c>
      <c r="J51" s="49">
        <f>'[31]Arkusz1'!E4</f>
        <v>23853</v>
      </c>
      <c r="K51" s="57">
        <f t="shared" si="10"/>
        <v>1.5232773484896864</v>
      </c>
      <c r="L51" s="50">
        <f>'[31]Arkusz1'!F4</f>
        <v>2600</v>
      </c>
      <c r="M51" s="50">
        <f>'[31]Arkusz1'!G4</f>
        <v>5615</v>
      </c>
      <c r="N51" s="227">
        <f t="shared" si="11"/>
        <v>2.1596153846153845</v>
      </c>
    </row>
    <row r="52" spans="1:14" s="3" customFormat="1" ht="19.5" customHeight="1">
      <c r="A52" s="393" t="s">
        <v>12</v>
      </c>
      <c r="B52" s="516" t="s">
        <v>286</v>
      </c>
      <c r="C52" s="46">
        <f t="shared" si="6"/>
        <v>33649</v>
      </c>
      <c r="D52" s="46">
        <f t="shared" si="7"/>
        <v>41694</v>
      </c>
      <c r="E52" s="57">
        <f t="shared" si="8"/>
        <v>1.239085856934827</v>
      </c>
      <c r="F52" s="49">
        <f>'[31]Arkusz1'!B5</f>
        <v>23953</v>
      </c>
      <c r="G52" s="49">
        <f>'[31]Arkusz1'!C5</f>
        <v>31158</v>
      </c>
      <c r="H52" s="57">
        <f t="shared" si="9"/>
        <v>1.3007973948983427</v>
      </c>
      <c r="I52" s="49">
        <f>'[31]Arkusz1'!D5</f>
        <v>12090</v>
      </c>
      <c r="J52" s="49">
        <f>'[31]Arkusz1'!E5</f>
        <v>11912</v>
      </c>
      <c r="K52" s="57">
        <f t="shared" si="10"/>
        <v>0.985277088502895</v>
      </c>
      <c r="L52" s="50">
        <f>'[31]Arkusz1'!F5</f>
        <v>2394</v>
      </c>
      <c r="M52" s="50">
        <f>'[31]Arkusz1'!G5</f>
        <v>1376</v>
      </c>
      <c r="N52" s="227">
        <f t="shared" si="11"/>
        <v>0.5747702589807853</v>
      </c>
    </row>
    <row r="53" spans="1:15" s="75" customFormat="1" ht="19.5" customHeight="1">
      <c r="A53" s="393" t="s">
        <v>13</v>
      </c>
      <c r="B53" s="516" t="s">
        <v>287</v>
      </c>
      <c r="C53" s="46">
        <f t="shared" si="6"/>
        <v>872</v>
      </c>
      <c r="D53" s="46">
        <f t="shared" si="7"/>
        <v>826</v>
      </c>
      <c r="E53" s="57">
        <f t="shared" si="8"/>
        <v>0.9472477064220184</v>
      </c>
      <c r="F53" s="49">
        <f>'[31]Arkusz1'!B6</f>
        <v>71</v>
      </c>
      <c r="G53" s="49">
        <f>'[31]Arkusz1'!C6</f>
        <v>59</v>
      </c>
      <c r="H53" s="57">
        <f t="shared" si="9"/>
        <v>0.8309859154929577</v>
      </c>
      <c r="I53" s="49">
        <f>'[31]Arkusz1'!D6</f>
        <v>801</v>
      </c>
      <c r="J53" s="49">
        <f>'[31]Arkusz1'!E6</f>
        <v>767</v>
      </c>
      <c r="K53" s="57">
        <f t="shared" si="10"/>
        <v>0.9575530586766542</v>
      </c>
      <c r="L53" s="50">
        <f>'[31]Arkusz1'!F6</f>
        <v>0</v>
      </c>
      <c r="M53" s="50">
        <f>'[31]Arkusz1'!G6</f>
        <v>0</v>
      </c>
      <c r="N53" s="62" t="s">
        <v>77</v>
      </c>
      <c r="O53" s="92"/>
    </row>
    <row r="54" spans="1:15" s="75" customFormat="1" ht="19.5" customHeight="1">
      <c r="A54" s="393" t="s">
        <v>14</v>
      </c>
      <c r="B54" s="516" t="s">
        <v>303</v>
      </c>
      <c r="C54" s="46">
        <f t="shared" si="6"/>
        <v>30704</v>
      </c>
      <c r="D54" s="46">
        <f t="shared" si="7"/>
        <v>47879</v>
      </c>
      <c r="E54" s="57">
        <f t="shared" si="8"/>
        <v>1.5593733715476812</v>
      </c>
      <c r="F54" s="49">
        <f>'[31]Arkusz1'!B7</f>
        <v>31429</v>
      </c>
      <c r="G54" s="49">
        <f>'[31]Arkusz1'!C7</f>
        <v>48985</v>
      </c>
      <c r="H54" s="227">
        <f t="shared" si="9"/>
        <v>1.5585923828311432</v>
      </c>
      <c r="I54" s="49">
        <f>'[31]Arkusz1'!D7</f>
        <v>5997</v>
      </c>
      <c r="J54" s="49">
        <f>'[31]Arkusz1'!E7</f>
        <v>9865</v>
      </c>
      <c r="K54" s="227">
        <f t="shared" si="10"/>
        <v>1.6449891612472902</v>
      </c>
      <c r="L54" s="50">
        <f>'[31]Arkusz1'!F7</f>
        <v>6722</v>
      </c>
      <c r="M54" s="50">
        <f>'[31]Arkusz1'!G7</f>
        <v>10971</v>
      </c>
      <c r="N54" s="227">
        <f t="shared" si="11"/>
        <v>1.6321035406129127</v>
      </c>
      <c r="O54" s="92"/>
    </row>
    <row r="55" spans="1:15" s="75" customFormat="1" ht="19.5" customHeight="1">
      <c r="A55" s="393" t="s">
        <v>15</v>
      </c>
      <c r="B55" s="516" t="s">
        <v>329</v>
      </c>
      <c r="C55" s="46">
        <f t="shared" si="6"/>
        <v>15034</v>
      </c>
      <c r="D55" s="46">
        <f t="shared" si="7"/>
        <v>51953</v>
      </c>
      <c r="E55" s="57">
        <f t="shared" si="8"/>
        <v>3.455700412398563</v>
      </c>
      <c r="F55" s="49">
        <f>'[31]Arkusz1'!B8</f>
        <v>9929</v>
      </c>
      <c r="G55" s="49">
        <f>'[31]Arkusz1'!C8</f>
        <v>39231</v>
      </c>
      <c r="H55" s="227">
        <f t="shared" si="9"/>
        <v>3.9511531876321886</v>
      </c>
      <c r="I55" s="49">
        <f>'[31]Arkusz1'!D8</f>
        <v>5105</v>
      </c>
      <c r="J55" s="49">
        <f>'[31]Arkusz1'!E8</f>
        <v>12722</v>
      </c>
      <c r="K55" s="227">
        <f t="shared" si="10"/>
        <v>2.4920666013712047</v>
      </c>
      <c r="L55" s="50">
        <f>'[31]Arkusz1'!F8</f>
        <v>0</v>
      </c>
      <c r="M55" s="50">
        <f>'[31]Arkusz1'!G8</f>
        <v>0</v>
      </c>
      <c r="N55" s="62" t="s">
        <v>77</v>
      </c>
      <c r="O55" s="92"/>
    </row>
    <row r="56" spans="1:15" s="75" customFormat="1" ht="19.5" customHeight="1">
      <c r="A56" s="393" t="s">
        <v>16</v>
      </c>
      <c r="B56" s="516" t="s">
        <v>58</v>
      </c>
      <c r="C56" s="46">
        <f t="shared" si="6"/>
        <v>150868</v>
      </c>
      <c r="D56" s="46">
        <f t="shared" si="7"/>
        <v>166829</v>
      </c>
      <c r="E56" s="57">
        <f t="shared" si="8"/>
        <v>1.105794469337434</v>
      </c>
      <c r="F56" s="49">
        <f>'[31]Arkusz1'!B9</f>
        <v>117997</v>
      </c>
      <c r="G56" s="49">
        <f>'[31]Arkusz1'!C9</f>
        <v>132033</v>
      </c>
      <c r="H56" s="57">
        <f t="shared" si="9"/>
        <v>1.1189521767502564</v>
      </c>
      <c r="I56" s="49">
        <f>'[31]Arkusz1'!D9</f>
        <v>35828</v>
      </c>
      <c r="J56" s="49">
        <f>'[31]Arkusz1'!E9</f>
        <v>40103</v>
      </c>
      <c r="K56" s="57">
        <f t="shared" si="10"/>
        <v>1.1193200848498381</v>
      </c>
      <c r="L56" s="50">
        <f>'[31]Arkusz1'!F9</f>
        <v>2957</v>
      </c>
      <c r="M56" s="50">
        <f>'[31]Arkusz1'!G9</f>
        <v>5307</v>
      </c>
      <c r="N56" s="227">
        <f t="shared" si="11"/>
        <v>1.794724382820426</v>
      </c>
      <c r="O56" s="92"/>
    </row>
    <row r="57" spans="1:15" s="75" customFormat="1" ht="19.5" customHeight="1">
      <c r="A57" s="393" t="s">
        <v>17</v>
      </c>
      <c r="B57" s="516" t="s">
        <v>288</v>
      </c>
      <c r="C57" s="46">
        <f t="shared" si="6"/>
        <v>29773</v>
      </c>
      <c r="D57" s="46">
        <f t="shared" si="7"/>
        <v>41242</v>
      </c>
      <c r="E57" s="57">
        <f t="shared" si="8"/>
        <v>1.3852147919255702</v>
      </c>
      <c r="F57" s="49">
        <f>'[31]Arkusz1'!B10</f>
        <v>26487</v>
      </c>
      <c r="G57" s="49">
        <f>'[31]Arkusz1'!C10</f>
        <v>41638</v>
      </c>
      <c r="H57" s="57">
        <f t="shared" si="9"/>
        <v>1.5720164609053497</v>
      </c>
      <c r="I57" s="49">
        <f>'[31]Arkusz1'!D10</f>
        <v>11287</v>
      </c>
      <c r="J57" s="49">
        <f>'[31]Arkusz1'!E10</f>
        <v>14582</v>
      </c>
      <c r="K57" s="57">
        <f t="shared" si="10"/>
        <v>1.2919287676087534</v>
      </c>
      <c r="L57" s="50">
        <f>'[31]Arkusz1'!F10</f>
        <v>8001</v>
      </c>
      <c r="M57" s="50">
        <f>'[31]Arkusz1'!G10</f>
        <v>14978</v>
      </c>
      <c r="N57" s="227">
        <f t="shared" si="11"/>
        <v>1.87201599800025</v>
      </c>
      <c r="O57" s="92"/>
    </row>
    <row r="58" spans="1:15" s="75" customFormat="1" ht="19.5" customHeight="1">
      <c r="A58" s="393" t="s">
        <v>18</v>
      </c>
      <c r="B58" s="516" t="s">
        <v>59</v>
      </c>
      <c r="C58" s="46">
        <f t="shared" si="6"/>
        <v>1772</v>
      </c>
      <c r="D58" s="46">
        <f t="shared" si="7"/>
        <v>2912</v>
      </c>
      <c r="E58" s="57">
        <f t="shared" si="8"/>
        <v>1.6433408577878104</v>
      </c>
      <c r="F58" s="49">
        <f>'[31]Arkusz1'!B11</f>
        <v>681</v>
      </c>
      <c r="G58" s="49">
        <f>'[31]Arkusz1'!C11</f>
        <v>666</v>
      </c>
      <c r="H58" s="57">
        <f t="shared" si="9"/>
        <v>0.9779735682819384</v>
      </c>
      <c r="I58" s="49">
        <f>'[31]Arkusz1'!D11</f>
        <v>2456</v>
      </c>
      <c r="J58" s="49">
        <f>'[31]Arkusz1'!E11</f>
        <v>2493</v>
      </c>
      <c r="K58" s="57">
        <f t="shared" si="10"/>
        <v>1.0150651465798046</v>
      </c>
      <c r="L58" s="50">
        <f>'[31]Arkusz1'!F11</f>
        <v>1365</v>
      </c>
      <c r="M58" s="50">
        <f>'[31]Arkusz1'!G11</f>
        <v>247</v>
      </c>
      <c r="N58" s="227">
        <f t="shared" si="11"/>
        <v>0.18095238095238095</v>
      </c>
      <c r="O58" s="92"/>
    </row>
    <row r="59" spans="1:15" s="75" customFormat="1" ht="19.5" customHeight="1">
      <c r="A59" s="393" t="s">
        <v>19</v>
      </c>
      <c r="B59" s="516" t="s">
        <v>82</v>
      </c>
      <c r="C59" s="46">
        <f t="shared" si="6"/>
        <v>4637</v>
      </c>
      <c r="D59" s="46">
        <f t="shared" si="7"/>
        <v>5207</v>
      </c>
      <c r="E59" s="57">
        <f t="shared" si="8"/>
        <v>1.1229243045072246</v>
      </c>
      <c r="F59" s="49">
        <f>'[31]Arkusz1'!B12</f>
        <v>8166</v>
      </c>
      <c r="G59" s="49">
        <f>'[31]Arkusz1'!C12</f>
        <v>9407</v>
      </c>
      <c r="H59" s="57">
        <f t="shared" si="9"/>
        <v>1.1519715895175116</v>
      </c>
      <c r="I59" s="49">
        <f>'[31]Arkusz1'!D12</f>
        <v>3426</v>
      </c>
      <c r="J59" s="49">
        <f>'[31]Arkusz1'!E12</f>
        <v>3611</v>
      </c>
      <c r="K59" s="57">
        <f t="shared" si="10"/>
        <v>1.0539988324576766</v>
      </c>
      <c r="L59" s="50">
        <f>'[31]Arkusz1'!F12</f>
        <v>6955</v>
      </c>
      <c r="M59" s="50">
        <f>'[31]Arkusz1'!G12</f>
        <v>7811</v>
      </c>
      <c r="N59" s="227">
        <f t="shared" si="11"/>
        <v>1.123076923076923</v>
      </c>
      <c r="O59" s="92"/>
    </row>
    <row r="60" spans="1:19" s="75" customFormat="1" ht="19.5" customHeight="1">
      <c r="A60" s="393" t="s">
        <v>20</v>
      </c>
      <c r="B60" s="516" t="s">
        <v>79</v>
      </c>
      <c r="C60" s="46">
        <f t="shared" si="6"/>
        <v>454423</v>
      </c>
      <c r="D60" s="46">
        <f t="shared" si="7"/>
        <v>557097</v>
      </c>
      <c r="E60" s="57">
        <f t="shared" si="8"/>
        <v>1.2259436692244892</v>
      </c>
      <c r="F60" s="49">
        <f>'[31]Arkusz1'!B13</f>
        <v>399795</v>
      </c>
      <c r="G60" s="49">
        <f>'[31]Arkusz1'!C13</f>
        <v>499219</v>
      </c>
      <c r="H60" s="57">
        <f t="shared" si="9"/>
        <v>1.2486874523193137</v>
      </c>
      <c r="I60" s="49">
        <f>'[31]Arkusz1'!D13</f>
        <v>81354</v>
      </c>
      <c r="J60" s="49">
        <f>'[31]Arkusz1'!E13</f>
        <v>94090</v>
      </c>
      <c r="K60" s="57">
        <f t="shared" si="10"/>
        <v>1.1565503847383043</v>
      </c>
      <c r="L60" s="50">
        <f>'[31]Arkusz1'!F13</f>
        <v>26726</v>
      </c>
      <c r="M60" s="50">
        <f>'[31]Arkusz1'!G13</f>
        <v>36212</v>
      </c>
      <c r="N60" s="227">
        <f t="shared" si="11"/>
        <v>1.3549352690264163</v>
      </c>
      <c r="O60" s="92"/>
      <c r="P60" s="95"/>
      <c r="Q60" s="95"/>
      <c r="R60" s="96"/>
      <c r="S60" s="95"/>
    </row>
    <row r="61" spans="1:19" s="75" customFormat="1" ht="19.5" customHeight="1">
      <c r="A61" s="393" t="s">
        <v>21</v>
      </c>
      <c r="B61" s="516" t="s">
        <v>221</v>
      </c>
      <c r="C61" s="46">
        <f t="shared" si="6"/>
        <v>-17177</v>
      </c>
      <c r="D61" s="46">
        <f t="shared" si="7"/>
        <v>-14132</v>
      </c>
      <c r="E61" s="62" t="s">
        <v>77</v>
      </c>
      <c r="F61" s="49">
        <f>'[31]Arkusz1'!B14</f>
        <v>22837</v>
      </c>
      <c r="G61" s="49">
        <f>'[31]Arkusz1'!C14</f>
        <v>21583</v>
      </c>
      <c r="H61" s="57">
        <f t="shared" si="9"/>
        <v>0.9450891097779919</v>
      </c>
      <c r="I61" s="49">
        <f>'[31]Arkusz1'!D14</f>
        <v>9325</v>
      </c>
      <c r="J61" s="49">
        <f>'[31]Arkusz1'!E14</f>
        <v>11103</v>
      </c>
      <c r="K61" s="57">
        <f t="shared" si="10"/>
        <v>1.1906702412868633</v>
      </c>
      <c r="L61" s="50">
        <f>'[31]Arkusz1'!F14</f>
        <v>49339</v>
      </c>
      <c r="M61" s="50">
        <f>'[31]Arkusz1'!G14</f>
        <v>46818</v>
      </c>
      <c r="N61" s="227">
        <f t="shared" si="11"/>
        <v>0.9489045177243155</v>
      </c>
      <c r="O61" s="92"/>
      <c r="P61" s="95"/>
      <c r="Q61" s="95"/>
      <c r="R61" s="96"/>
      <c r="S61" s="95"/>
    </row>
    <row r="62" spans="1:14" ht="19.5" customHeight="1">
      <c r="A62" s="393" t="s">
        <v>22</v>
      </c>
      <c r="B62" s="516" t="s">
        <v>60</v>
      </c>
      <c r="C62" s="46">
        <f t="shared" si="6"/>
        <v>103676</v>
      </c>
      <c r="D62" s="46">
        <f t="shared" si="7"/>
        <v>143340</v>
      </c>
      <c r="E62" s="57">
        <f t="shared" si="8"/>
        <v>1.3825764882904432</v>
      </c>
      <c r="F62" s="49">
        <f>'[31]Arkusz1'!B15</f>
        <v>84323</v>
      </c>
      <c r="G62" s="49">
        <f>'[31]Arkusz1'!C15</f>
        <v>120075</v>
      </c>
      <c r="H62" s="57">
        <f t="shared" si="9"/>
        <v>1.4239887100791007</v>
      </c>
      <c r="I62" s="49">
        <f>'[31]Arkusz1'!D15</f>
        <v>19880</v>
      </c>
      <c r="J62" s="49">
        <f>'[31]Arkusz1'!E15</f>
        <v>24145</v>
      </c>
      <c r="K62" s="57">
        <f t="shared" si="10"/>
        <v>1.2145372233400402</v>
      </c>
      <c r="L62" s="50">
        <f>'[31]Arkusz1'!F15</f>
        <v>527</v>
      </c>
      <c r="M62" s="50">
        <f>'[31]Arkusz1'!G15</f>
        <v>880</v>
      </c>
      <c r="N62" s="227">
        <f t="shared" si="11"/>
        <v>1.6698292220113853</v>
      </c>
    </row>
    <row r="63" spans="1:14" s="3" customFormat="1" ht="19.5" customHeight="1">
      <c r="A63" s="393" t="s">
        <v>23</v>
      </c>
      <c r="B63" s="516" t="s">
        <v>76</v>
      </c>
      <c r="C63" s="46">
        <f t="shared" si="6"/>
        <v>142019</v>
      </c>
      <c r="D63" s="46">
        <f t="shared" si="7"/>
        <v>157494</v>
      </c>
      <c r="E63" s="57">
        <f t="shared" si="8"/>
        <v>1.1089642935100232</v>
      </c>
      <c r="F63" s="49">
        <f>'[31]Arkusz1'!B16</f>
        <v>90087</v>
      </c>
      <c r="G63" s="49">
        <f>'[31]Arkusz1'!C16</f>
        <v>110408</v>
      </c>
      <c r="H63" s="57">
        <f t="shared" si="9"/>
        <v>1.2255708370797118</v>
      </c>
      <c r="I63" s="49">
        <f>'[31]Arkusz1'!D16</f>
        <v>58288</v>
      </c>
      <c r="J63" s="49">
        <f>'[31]Arkusz1'!E16</f>
        <v>70119</v>
      </c>
      <c r="K63" s="57">
        <f t="shared" si="10"/>
        <v>1.2029748833379084</v>
      </c>
      <c r="L63" s="50">
        <f>'[31]Arkusz1'!F16</f>
        <v>6356</v>
      </c>
      <c r="M63" s="50">
        <f>'[31]Arkusz1'!G16</f>
        <v>23033</v>
      </c>
      <c r="N63" s="227">
        <f t="shared" si="11"/>
        <v>3.6238200125865325</v>
      </c>
    </row>
    <row r="64" spans="1:14" s="3" customFormat="1" ht="19.5" customHeight="1">
      <c r="A64" s="393" t="s">
        <v>24</v>
      </c>
      <c r="B64" s="516" t="s">
        <v>307</v>
      </c>
      <c r="C64" s="46">
        <f t="shared" si="6"/>
        <v>207959</v>
      </c>
      <c r="D64" s="46">
        <f t="shared" si="7"/>
        <v>210672</v>
      </c>
      <c r="E64" s="57">
        <f t="shared" si="8"/>
        <v>1.0130458407666896</v>
      </c>
      <c r="F64" s="49">
        <f>'[31]Arkusz1'!B17</f>
        <v>122500</v>
      </c>
      <c r="G64" s="49">
        <f>'[31]Arkusz1'!C17</f>
        <v>129095</v>
      </c>
      <c r="H64" s="57">
        <f t="shared" si="9"/>
        <v>1.0538367346938775</v>
      </c>
      <c r="I64" s="49">
        <f>'[31]Arkusz1'!D17</f>
        <v>120307</v>
      </c>
      <c r="J64" s="49">
        <f>'[31]Arkusz1'!E17</f>
        <v>119546</v>
      </c>
      <c r="K64" s="57">
        <f t="shared" si="10"/>
        <v>0.9936745160298237</v>
      </c>
      <c r="L64" s="50">
        <f>'[31]Arkusz1'!F17</f>
        <v>34848</v>
      </c>
      <c r="M64" s="50">
        <f>'[31]Arkusz1'!G17</f>
        <v>37969</v>
      </c>
      <c r="N64" s="227">
        <f t="shared" si="11"/>
        <v>1.0895603764921946</v>
      </c>
    </row>
    <row r="65" spans="1:14" s="3" customFormat="1" ht="19.5" customHeight="1">
      <c r="A65" s="393" t="s">
        <v>25</v>
      </c>
      <c r="B65" s="516" t="s">
        <v>308</v>
      </c>
      <c r="C65" s="46">
        <f t="shared" si="6"/>
        <v>18725</v>
      </c>
      <c r="D65" s="46">
        <f t="shared" si="7"/>
        <v>19764</v>
      </c>
      <c r="E65" s="57">
        <f t="shared" si="8"/>
        <v>1.0554873164218959</v>
      </c>
      <c r="F65" s="49">
        <f>'[31]Arkusz1'!B18</f>
        <v>16556</v>
      </c>
      <c r="G65" s="49">
        <f>'[31]Arkusz1'!C18</f>
        <v>17327</v>
      </c>
      <c r="H65" s="57">
        <f t="shared" si="9"/>
        <v>1.0465692196182652</v>
      </c>
      <c r="I65" s="49">
        <f>'[31]Arkusz1'!D18</f>
        <v>7265</v>
      </c>
      <c r="J65" s="49">
        <f>'[31]Arkusz1'!E18</f>
        <v>7248</v>
      </c>
      <c r="K65" s="57">
        <f t="shared" si="10"/>
        <v>0.9976600137646249</v>
      </c>
      <c r="L65" s="50">
        <f>'[31]Arkusz1'!F18</f>
        <v>5096</v>
      </c>
      <c r="M65" s="50">
        <f>'[31]Arkusz1'!G18</f>
        <v>4811</v>
      </c>
      <c r="N65" s="227">
        <f t="shared" si="11"/>
        <v>0.9440737833594977</v>
      </c>
    </row>
    <row r="66" spans="1:14" s="3" customFormat="1" ht="19.5" customHeight="1">
      <c r="A66" s="393" t="s">
        <v>26</v>
      </c>
      <c r="B66" s="516" t="s">
        <v>80</v>
      </c>
      <c r="C66" s="46">
        <f t="shared" si="6"/>
        <v>31255</v>
      </c>
      <c r="D66" s="46">
        <f t="shared" si="7"/>
        <v>32688</v>
      </c>
      <c r="E66" s="57">
        <f t="shared" si="8"/>
        <v>1.045848664213726</v>
      </c>
      <c r="F66" s="49">
        <f>'[31]Arkusz1'!B19</f>
        <v>23969</v>
      </c>
      <c r="G66" s="49">
        <f>'[31]Arkusz1'!C19</f>
        <v>25250</v>
      </c>
      <c r="H66" s="57">
        <f t="shared" si="9"/>
        <v>1.0534440318745046</v>
      </c>
      <c r="I66" s="49">
        <f>'[31]Arkusz1'!D19</f>
        <v>11589</v>
      </c>
      <c r="J66" s="49">
        <f>'[31]Arkusz1'!E19</f>
        <v>12316</v>
      </c>
      <c r="K66" s="57">
        <f t="shared" si="10"/>
        <v>1.0627319009405471</v>
      </c>
      <c r="L66" s="50">
        <f>'[31]Arkusz1'!F19</f>
        <v>4303</v>
      </c>
      <c r="M66" s="50">
        <f>'[31]Arkusz1'!G19</f>
        <v>4878</v>
      </c>
      <c r="N66" s="227">
        <f t="shared" si="11"/>
        <v>1.1336277016035323</v>
      </c>
    </row>
    <row r="67" spans="1:14" s="3" customFormat="1" ht="19.5" customHeight="1">
      <c r="A67" s="393" t="s">
        <v>27</v>
      </c>
      <c r="B67" s="516" t="s">
        <v>309</v>
      </c>
      <c r="C67" s="46">
        <f t="shared" si="6"/>
        <v>217515</v>
      </c>
      <c r="D67" s="46">
        <f t="shared" si="7"/>
        <v>225111</v>
      </c>
      <c r="E67" s="57">
        <f t="shared" si="8"/>
        <v>1.0349217295358941</v>
      </c>
      <c r="F67" s="49">
        <f>'[31]Arkusz1'!B20</f>
        <v>142784</v>
      </c>
      <c r="G67" s="49">
        <f>'[31]Arkusz1'!C20</f>
        <v>152713</v>
      </c>
      <c r="H67" s="57">
        <f t="shared" si="9"/>
        <v>1.0695386037651278</v>
      </c>
      <c r="I67" s="49">
        <f>'[31]Arkusz1'!D20</f>
        <v>80071</v>
      </c>
      <c r="J67" s="49">
        <f>'[31]Arkusz1'!E20</f>
        <v>81418</v>
      </c>
      <c r="K67" s="57">
        <f t="shared" si="10"/>
        <v>1.0168225699691524</v>
      </c>
      <c r="L67" s="50">
        <f>'[31]Arkusz1'!F20</f>
        <v>5340</v>
      </c>
      <c r="M67" s="50">
        <f>'[31]Arkusz1'!G20</f>
        <v>9020</v>
      </c>
      <c r="N67" s="227">
        <f t="shared" si="11"/>
        <v>1.6891385767790261</v>
      </c>
    </row>
    <row r="68" spans="1:14" ht="19.5" customHeight="1">
      <c r="A68" s="393" t="s">
        <v>28</v>
      </c>
      <c r="B68" s="516" t="s">
        <v>61</v>
      </c>
      <c r="C68" s="46">
        <f t="shared" si="6"/>
        <v>11796</v>
      </c>
      <c r="D68" s="46">
        <f t="shared" si="7"/>
        <v>11083</v>
      </c>
      <c r="E68" s="57">
        <f t="shared" si="8"/>
        <v>0.9395557816208885</v>
      </c>
      <c r="F68" s="49">
        <f>'[31]Arkusz1'!B21</f>
        <v>4630</v>
      </c>
      <c r="G68" s="49">
        <f>'[31]Arkusz1'!C21</f>
        <v>4442</v>
      </c>
      <c r="H68" s="57">
        <f t="shared" si="9"/>
        <v>0.9593952483801296</v>
      </c>
      <c r="I68" s="49">
        <f>'[31]Arkusz1'!D21</f>
        <v>9355</v>
      </c>
      <c r="J68" s="49">
        <f>'[31]Arkusz1'!E21</f>
        <v>8164</v>
      </c>
      <c r="K68" s="57">
        <f t="shared" si="10"/>
        <v>0.8726884019241048</v>
      </c>
      <c r="L68" s="50">
        <f>'[31]Arkusz1'!F21</f>
        <v>2189</v>
      </c>
      <c r="M68" s="50">
        <f>'[31]Arkusz1'!G21</f>
        <v>1523</v>
      </c>
      <c r="N68" s="227">
        <f t="shared" si="11"/>
        <v>0.6957514846962083</v>
      </c>
    </row>
    <row r="69" spans="1:14" ht="19.5" customHeight="1">
      <c r="A69" s="393" t="s">
        <v>29</v>
      </c>
      <c r="B69" s="54" t="s">
        <v>222</v>
      </c>
      <c r="C69" s="189" t="s">
        <v>326</v>
      </c>
      <c r="D69" s="189" t="s">
        <v>326</v>
      </c>
      <c r="E69" s="62" t="s">
        <v>77</v>
      </c>
      <c r="F69" s="189" t="s">
        <v>326</v>
      </c>
      <c r="G69" s="189" t="s">
        <v>326</v>
      </c>
      <c r="H69" s="62" t="s">
        <v>77</v>
      </c>
      <c r="I69" s="189" t="s">
        <v>326</v>
      </c>
      <c r="J69" s="189" t="s">
        <v>326</v>
      </c>
      <c r="K69" s="62" t="s">
        <v>77</v>
      </c>
      <c r="L69" s="189" t="s">
        <v>326</v>
      </c>
      <c r="M69" s="189" t="s">
        <v>326</v>
      </c>
      <c r="N69" s="62" t="s">
        <v>77</v>
      </c>
    </row>
    <row r="70" spans="1:14" ht="19.5" customHeight="1">
      <c r="A70" s="393" t="s">
        <v>34</v>
      </c>
      <c r="B70" s="516" t="s">
        <v>310</v>
      </c>
      <c r="C70" s="46">
        <f t="shared" si="6"/>
        <v>14525</v>
      </c>
      <c r="D70" s="46">
        <f t="shared" si="7"/>
        <v>13350</v>
      </c>
      <c r="E70" s="57">
        <f t="shared" si="8"/>
        <v>0.919104991394148</v>
      </c>
      <c r="F70" s="49">
        <f>'[31]Arkusz1'!B23</f>
        <v>9273</v>
      </c>
      <c r="G70" s="49">
        <f>'[31]Arkusz1'!C23</f>
        <v>7691</v>
      </c>
      <c r="H70" s="57">
        <f t="shared" si="9"/>
        <v>0.8293971745929042</v>
      </c>
      <c r="I70" s="49">
        <f>'[31]Arkusz1'!D23</f>
        <v>5252</v>
      </c>
      <c r="J70" s="49">
        <f>'[31]Arkusz1'!E23</f>
        <v>5683</v>
      </c>
      <c r="K70" s="57">
        <f t="shared" si="10"/>
        <v>1.0820639756283321</v>
      </c>
      <c r="L70" s="50">
        <f>'[31]Arkusz1'!F23</f>
        <v>0</v>
      </c>
      <c r="M70" s="50">
        <f>'[31]Arkusz1'!G23</f>
        <v>24</v>
      </c>
      <c r="N70" s="62" t="s">
        <v>77</v>
      </c>
    </row>
    <row r="71" spans="1:14" ht="19.5" customHeight="1">
      <c r="A71" s="393" t="s">
        <v>35</v>
      </c>
      <c r="B71" s="516" t="s">
        <v>213</v>
      </c>
      <c r="C71" s="46">
        <f t="shared" si="6"/>
        <v>61684</v>
      </c>
      <c r="D71" s="46">
        <f t="shared" si="7"/>
        <v>79675</v>
      </c>
      <c r="E71" s="57">
        <f t="shared" si="8"/>
        <v>1.2916639647234291</v>
      </c>
      <c r="F71" s="49">
        <f>'[31]Arkusz1'!B24</f>
        <v>42557</v>
      </c>
      <c r="G71" s="49">
        <f>'[31]Arkusz1'!C24</f>
        <v>57907</v>
      </c>
      <c r="H71" s="57">
        <f t="shared" si="9"/>
        <v>1.3606927180017387</v>
      </c>
      <c r="I71" s="49">
        <f>'[31]Arkusz1'!D24</f>
        <v>19127</v>
      </c>
      <c r="J71" s="49">
        <f>'[31]Arkusz1'!E24</f>
        <v>21768</v>
      </c>
      <c r="K71" s="57">
        <f t="shared" si="10"/>
        <v>1.1380770638364615</v>
      </c>
      <c r="L71" s="50">
        <f>'[31]Arkusz1'!F24</f>
        <v>0</v>
      </c>
      <c r="M71" s="50">
        <f>'[31]Arkusz1'!G24</f>
        <v>0</v>
      </c>
      <c r="N71" s="62" t="s">
        <v>77</v>
      </c>
    </row>
    <row r="72" spans="1:14" ht="19.5" customHeight="1">
      <c r="A72" s="393" t="s">
        <v>36</v>
      </c>
      <c r="B72" s="516" t="s">
        <v>311</v>
      </c>
      <c r="C72" s="46">
        <f t="shared" si="6"/>
        <v>798</v>
      </c>
      <c r="D72" s="46">
        <f t="shared" si="7"/>
        <v>458</v>
      </c>
      <c r="E72" s="57">
        <f t="shared" si="8"/>
        <v>0.5739348370927319</v>
      </c>
      <c r="F72" s="49">
        <f>'[31]Arkusz1'!B25</f>
        <v>0</v>
      </c>
      <c r="G72" s="49">
        <f>'[31]Arkusz1'!C25</f>
        <v>60</v>
      </c>
      <c r="H72" s="62" t="s">
        <v>77</v>
      </c>
      <c r="I72" s="49">
        <f>'[31]Arkusz1'!D25</f>
        <v>798</v>
      </c>
      <c r="J72" s="49">
        <f>'[31]Arkusz1'!E25</f>
        <v>398</v>
      </c>
      <c r="K72" s="57">
        <f t="shared" si="10"/>
        <v>0.49874686716791977</v>
      </c>
      <c r="L72" s="50">
        <f>'[31]Arkusz1'!F25</f>
        <v>0</v>
      </c>
      <c r="M72" s="50">
        <f>'[31]Arkusz1'!G25</f>
        <v>0</v>
      </c>
      <c r="N72" s="62" t="s">
        <v>77</v>
      </c>
    </row>
    <row r="73" spans="1:14" ht="19.5" customHeight="1">
      <c r="A73" s="393" t="s">
        <v>37</v>
      </c>
      <c r="B73" s="516" t="s">
        <v>223</v>
      </c>
      <c r="C73" s="46">
        <f t="shared" si="6"/>
        <v>8356</v>
      </c>
      <c r="D73" s="46">
        <f t="shared" si="7"/>
        <v>6862</v>
      </c>
      <c r="E73" s="57">
        <f t="shared" si="8"/>
        <v>0.8212063188128291</v>
      </c>
      <c r="F73" s="49">
        <f>'[31]Arkusz1'!B26</f>
        <v>4809</v>
      </c>
      <c r="G73" s="49">
        <f>'[31]Arkusz1'!C26</f>
        <v>3712</v>
      </c>
      <c r="H73" s="57">
        <f t="shared" si="9"/>
        <v>0.7718860469952173</v>
      </c>
      <c r="I73" s="49">
        <f>'[31]Arkusz1'!D26</f>
        <v>5789</v>
      </c>
      <c r="J73" s="49">
        <f>'[31]Arkusz1'!E26</f>
        <v>5802</v>
      </c>
      <c r="K73" s="57">
        <f t="shared" si="10"/>
        <v>1.0022456382794955</v>
      </c>
      <c r="L73" s="50">
        <f>'[31]Arkusz1'!F26</f>
        <v>2242</v>
      </c>
      <c r="M73" s="50">
        <f>'[31]Arkusz1'!G26</f>
        <v>2652</v>
      </c>
      <c r="N73" s="227">
        <f t="shared" si="11"/>
        <v>1.1828724353256022</v>
      </c>
    </row>
    <row r="74" spans="1:14" ht="19.5" customHeight="1">
      <c r="A74" s="393" t="s">
        <v>38</v>
      </c>
      <c r="B74" s="516" t="s">
        <v>62</v>
      </c>
      <c r="C74" s="46">
        <f t="shared" si="6"/>
        <v>78984</v>
      </c>
      <c r="D74" s="46">
        <f t="shared" si="7"/>
        <v>59174</v>
      </c>
      <c r="E74" s="57">
        <f t="shared" si="8"/>
        <v>0.7491897093082143</v>
      </c>
      <c r="F74" s="49">
        <f>'[31]Arkusz1'!B27</f>
        <v>67458</v>
      </c>
      <c r="G74" s="49">
        <f>'[31]Arkusz1'!C27</f>
        <v>47704</v>
      </c>
      <c r="H74" s="57">
        <f t="shared" si="9"/>
        <v>0.7071659402887722</v>
      </c>
      <c r="I74" s="49">
        <f>'[31]Arkusz1'!D27</f>
        <v>11674</v>
      </c>
      <c r="J74" s="49">
        <f>'[31]Arkusz1'!E27</f>
        <v>11741</v>
      </c>
      <c r="K74" s="57">
        <f t="shared" si="10"/>
        <v>1.005739249614528</v>
      </c>
      <c r="L74" s="50">
        <f>'[31]Arkusz1'!F27</f>
        <v>148</v>
      </c>
      <c r="M74" s="50">
        <f>'[31]Arkusz1'!G27</f>
        <v>271</v>
      </c>
      <c r="N74" s="227">
        <f t="shared" si="11"/>
        <v>1.8310810810810811</v>
      </c>
    </row>
    <row r="75" spans="1:14" ht="19.5" customHeight="1">
      <c r="A75" s="393" t="s">
        <v>39</v>
      </c>
      <c r="B75" s="516" t="s">
        <v>259</v>
      </c>
      <c r="C75" s="46">
        <f>F75+I75-L75</f>
        <v>98452</v>
      </c>
      <c r="D75" s="46">
        <f>G75+J75-M75</f>
        <v>100939</v>
      </c>
      <c r="E75" s="57">
        <f t="shared" si="8"/>
        <v>1.0252610409133385</v>
      </c>
      <c r="F75" s="49">
        <f>'[31]Arkusz1'!B28</f>
        <v>66647</v>
      </c>
      <c r="G75" s="49">
        <f>'[31]Arkusz1'!C28</f>
        <v>73812</v>
      </c>
      <c r="H75" s="287">
        <f>G75/F75</f>
        <v>1.1075067144807718</v>
      </c>
      <c r="I75" s="49">
        <f>'[31]Arkusz1'!D28</f>
        <v>52051</v>
      </c>
      <c r="J75" s="49">
        <f>'[31]Arkusz1'!E28</f>
        <v>56046</v>
      </c>
      <c r="K75" s="287">
        <f>J75/I75</f>
        <v>1.0767516474227201</v>
      </c>
      <c r="L75" s="50">
        <f>'[31]Arkusz1'!F28</f>
        <v>20246</v>
      </c>
      <c r="M75" s="50">
        <f>'[31]Arkusz1'!G28</f>
        <v>28919</v>
      </c>
      <c r="N75" s="227">
        <f t="shared" si="11"/>
        <v>1.4283809147485924</v>
      </c>
    </row>
    <row r="76" spans="1:14" ht="19.5" customHeight="1">
      <c r="A76" s="393" t="s">
        <v>40</v>
      </c>
      <c r="B76" s="516" t="s">
        <v>312</v>
      </c>
      <c r="C76" s="46">
        <f t="shared" si="6"/>
        <v>33151</v>
      </c>
      <c r="D76" s="46">
        <f t="shared" si="7"/>
        <v>54854</v>
      </c>
      <c r="E76" s="57">
        <f t="shared" si="8"/>
        <v>1.6546710506470392</v>
      </c>
      <c r="F76" s="49">
        <f>'[31]Arkusz1'!B29</f>
        <v>23744</v>
      </c>
      <c r="G76" s="49">
        <f>'[31]Arkusz1'!C29</f>
        <v>42940</v>
      </c>
      <c r="H76" s="57">
        <f t="shared" si="9"/>
        <v>1.8084568733153639</v>
      </c>
      <c r="I76" s="49">
        <f>'[31]Arkusz1'!D29</f>
        <v>9484</v>
      </c>
      <c r="J76" s="49">
        <f>'[31]Arkusz1'!E29</f>
        <v>12204</v>
      </c>
      <c r="K76" s="57">
        <f t="shared" si="10"/>
        <v>1.2867988190636863</v>
      </c>
      <c r="L76" s="50">
        <f>'[31]Arkusz1'!F29</f>
        <v>77</v>
      </c>
      <c r="M76" s="50">
        <f>'[31]Arkusz1'!G29</f>
        <v>290</v>
      </c>
      <c r="N76" s="227">
        <f t="shared" si="11"/>
        <v>3.7662337662337664</v>
      </c>
    </row>
    <row r="77" spans="1:14" ht="19.5" customHeight="1">
      <c r="A77" s="393" t="s">
        <v>41</v>
      </c>
      <c r="B77" s="516" t="s">
        <v>63</v>
      </c>
      <c r="C77" s="46">
        <f t="shared" si="6"/>
        <v>2080925</v>
      </c>
      <c r="D77" s="46">
        <f t="shared" si="7"/>
        <v>2247677</v>
      </c>
      <c r="E77" s="57">
        <f t="shared" si="8"/>
        <v>1.080133594435167</v>
      </c>
      <c r="F77" s="49">
        <f>'[31]Arkusz1'!B30</f>
        <v>1230011</v>
      </c>
      <c r="G77" s="49">
        <f>'[31]Arkusz1'!C30</f>
        <v>1287578</v>
      </c>
      <c r="H77" s="57">
        <f t="shared" si="9"/>
        <v>1.0468020204697357</v>
      </c>
      <c r="I77" s="49">
        <f>'[31]Arkusz1'!D30</f>
        <v>939278</v>
      </c>
      <c r="J77" s="49">
        <f>'[31]Arkusz1'!E30</f>
        <v>1006743</v>
      </c>
      <c r="K77" s="57">
        <f t="shared" si="10"/>
        <v>1.0718264454187152</v>
      </c>
      <c r="L77" s="50">
        <f>'[31]Arkusz1'!F30</f>
        <v>88364</v>
      </c>
      <c r="M77" s="50">
        <f>'[31]Arkusz1'!G30</f>
        <v>46644</v>
      </c>
      <c r="N77" s="227">
        <f t="shared" si="11"/>
        <v>0.5278620252591553</v>
      </c>
    </row>
    <row r="78" spans="1:14" ht="19.5" customHeight="1">
      <c r="A78" s="393" t="s">
        <v>42</v>
      </c>
      <c r="B78" s="516" t="s">
        <v>214</v>
      </c>
      <c r="C78" s="46">
        <f t="shared" si="6"/>
        <v>38499</v>
      </c>
      <c r="D78" s="46">
        <f t="shared" si="7"/>
        <v>36230</v>
      </c>
      <c r="E78" s="57">
        <f t="shared" si="8"/>
        <v>0.941063404244266</v>
      </c>
      <c r="F78" s="49">
        <f>'[31]Arkusz1'!B31</f>
        <v>18323</v>
      </c>
      <c r="G78" s="49">
        <f>'[31]Arkusz1'!C31</f>
        <v>17981</v>
      </c>
      <c r="H78" s="57">
        <f t="shared" si="9"/>
        <v>0.9813349342356601</v>
      </c>
      <c r="I78" s="49">
        <f>'[31]Arkusz1'!D31</f>
        <v>21800</v>
      </c>
      <c r="J78" s="49">
        <f>'[31]Arkusz1'!E31</f>
        <v>19452</v>
      </c>
      <c r="K78" s="57">
        <f t="shared" si="10"/>
        <v>0.8922935779816514</v>
      </c>
      <c r="L78" s="50">
        <f>'[31]Arkusz1'!F31</f>
        <v>1624</v>
      </c>
      <c r="M78" s="50">
        <f>'[31]Arkusz1'!G31</f>
        <v>1203</v>
      </c>
      <c r="N78" s="227">
        <f t="shared" si="11"/>
        <v>0.7407635467980296</v>
      </c>
    </row>
    <row r="79" spans="1:14" ht="19.5" customHeight="1">
      <c r="A79" s="393" t="s">
        <v>43</v>
      </c>
      <c r="B79" s="516" t="s">
        <v>64</v>
      </c>
      <c r="C79" s="46">
        <f t="shared" si="6"/>
        <v>33425</v>
      </c>
      <c r="D79" s="46">
        <f t="shared" si="7"/>
        <v>40531</v>
      </c>
      <c r="E79" s="57">
        <f t="shared" si="8"/>
        <v>1.2125953627524308</v>
      </c>
      <c r="F79" s="49">
        <f>'[31]Arkusz1'!B32</f>
        <v>20962</v>
      </c>
      <c r="G79" s="49">
        <f>'[31]Arkusz1'!C32</f>
        <v>28061</v>
      </c>
      <c r="H79" s="57">
        <f t="shared" si="9"/>
        <v>1.3386604331647745</v>
      </c>
      <c r="I79" s="49">
        <f>'[31]Arkusz1'!D32</f>
        <v>12466</v>
      </c>
      <c r="J79" s="49">
        <f>'[31]Arkusz1'!E32</f>
        <v>12474</v>
      </c>
      <c r="K79" s="57">
        <f t="shared" si="10"/>
        <v>1.0006417455478902</v>
      </c>
      <c r="L79" s="50">
        <f>'[31]Arkusz1'!F32</f>
        <v>3</v>
      </c>
      <c r="M79" s="50">
        <f>'[31]Arkusz1'!G32</f>
        <v>4</v>
      </c>
      <c r="N79" s="227">
        <f t="shared" si="11"/>
        <v>1.3333333333333333</v>
      </c>
    </row>
    <row r="80" spans="1:14" ht="19.5" customHeight="1">
      <c r="A80" s="393" t="s">
        <v>68</v>
      </c>
      <c r="B80" s="516" t="s">
        <v>65</v>
      </c>
      <c r="C80" s="46">
        <f t="shared" si="6"/>
        <v>39299</v>
      </c>
      <c r="D80" s="46">
        <f t="shared" si="7"/>
        <v>46866</v>
      </c>
      <c r="E80" s="57">
        <f t="shared" si="8"/>
        <v>1.1925494287386447</v>
      </c>
      <c r="F80" s="49">
        <f>'[31]Arkusz1'!B33</f>
        <v>23833</v>
      </c>
      <c r="G80" s="49">
        <f>'[31]Arkusz1'!C33</f>
        <v>30154</v>
      </c>
      <c r="H80" s="57">
        <f t="shared" si="9"/>
        <v>1.265220492594302</v>
      </c>
      <c r="I80" s="49">
        <f>'[31]Arkusz1'!D33</f>
        <v>23042</v>
      </c>
      <c r="J80" s="49">
        <f>'[31]Arkusz1'!E33</f>
        <v>26883</v>
      </c>
      <c r="K80" s="57">
        <f t="shared" si="10"/>
        <v>1.166695599340335</v>
      </c>
      <c r="L80" s="50">
        <f>'[31]Arkusz1'!F33</f>
        <v>7576</v>
      </c>
      <c r="M80" s="50">
        <f>'[31]Arkusz1'!G33</f>
        <v>10171</v>
      </c>
      <c r="N80" s="227">
        <f t="shared" si="11"/>
        <v>1.3425290390707498</v>
      </c>
    </row>
    <row r="81" spans="1:14" ht="19.5" customHeight="1">
      <c r="A81" s="393" t="s">
        <v>75</v>
      </c>
      <c r="B81" s="516" t="s">
        <v>224</v>
      </c>
      <c r="C81" s="46">
        <f>F81+I81-L81</f>
        <v>14102</v>
      </c>
      <c r="D81" s="46">
        <f>G81+J81-M81</f>
        <v>17918</v>
      </c>
      <c r="E81" s="57">
        <f>D81/C81</f>
        <v>1.2705999149056872</v>
      </c>
      <c r="F81" s="49">
        <f>'[31]Arkusz1'!B34</f>
        <v>11210</v>
      </c>
      <c r="G81" s="49">
        <f>'[31]Arkusz1'!C34</f>
        <v>14084</v>
      </c>
      <c r="H81" s="57">
        <f t="shared" si="9"/>
        <v>1.256378233719893</v>
      </c>
      <c r="I81" s="49">
        <f>'[31]Arkusz1'!D34</f>
        <v>4882</v>
      </c>
      <c r="J81" s="49">
        <f>'[31]Arkusz1'!E34</f>
        <v>4813</v>
      </c>
      <c r="K81" s="57">
        <f t="shared" si="10"/>
        <v>0.9858664481769767</v>
      </c>
      <c r="L81" s="50">
        <f>'[31]Arkusz1'!F34</f>
        <v>1990</v>
      </c>
      <c r="M81" s="50">
        <f>'[31]Arkusz1'!G34</f>
        <v>979</v>
      </c>
      <c r="N81" s="227">
        <f t="shared" si="11"/>
        <v>0.4919597989949749</v>
      </c>
    </row>
    <row r="82" spans="1:14" ht="19.5" customHeight="1">
      <c r="A82" s="393" t="s">
        <v>78</v>
      </c>
      <c r="B82" s="516" t="s">
        <v>225</v>
      </c>
      <c r="C82" s="46">
        <f t="shared" si="6"/>
        <v>134896</v>
      </c>
      <c r="D82" s="46">
        <f t="shared" si="7"/>
        <v>162405</v>
      </c>
      <c r="E82" s="57">
        <f t="shared" si="8"/>
        <v>1.2039274700510023</v>
      </c>
      <c r="F82" s="49">
        <f>'[31]Arkusz1'!B35</f>
        <v>140464</v>
      </c>
      <c r="G82" s="49">
        <f>'[31]Arkusz1'!C35</f>
        <v>178523</v>
      </c>
      <c r="H82" s="57">
        <f t="shared" si="9"/>
        <v>1.2709519876979154</v>
      </c>
      <c r="I82" s="49">
        <f>'[31]Arkusz1'!D35</f>
        <v>62748</v>
      </c>
      <c r="J82" s="49">
        <f>'[31]Arkusz1'!E35</f>
        <v>64529</v>
      </c>
      <c r="K82" s="57">
        <f t="shared" si="10"/>
        <v>1.0283833747689168</v>
      </c>
      <c r="L82" s="50">
        <f>'[31]Arkusz1'!F35</f>
        <v>68316</v>
      </c>
      <c r="M82" s="50">
        <f>'[31]Arkusz1'!G35</f>
        <v>80647</v>
      </c>
      <c r="N82" s="227">
        <f t="shared" si="11"/>
        <v>1.1804994437613443</v>
      </c>
    </row>
    <row r="83" spans="1:14" ht="19.5" customHeight="1" thickBot="1">
      <c r="A83" s="393" t="s">
        <v>81</v>
      </c>
      <c r="B83" s="516" t="s">
        <v>66</v>
      </c>
      <c r="C83" s="46">
        <f t="shared" si="6"/>
        <v>596433</v>
      </c>
      <c r="D83" s="46">
        <f t="shared" si="7"/>
        <v>655621</v>
      </c>
      <c r="E83" s="57">
        <f t="shared" si="8"/>
        <v>1.0992366284226394</v>
      </c>
      <c r="F83" s="49">
        <f>'[31]Arkusz1'!B36</f>
        <v>441848</v>
      </c>
      <c r="G83" s="49">
        <f>'[31]Arkusz1'!C36</f>
        <v>507619</v>
      </c>
      <c r="H83" s="57">
        <f t="shared" si="9"/>
        <v>1.1488543571544965</v>
      </c>
      <c r="I83" s="49">
        <f>'[31]Arkusz1'!D36</f>
        <v>184838</v>
      </c>
      <c r="J83" s="49">
        <f>'[31]Arkusz1'!E36</f>
        <v>167034</v>
      </c>
      <c r="K83" s="57">
        <f t="shared" si="10"/>
        <v>0.9036778151678767</v>
      </c>
      <c r="L83" s="50">
        <f>'[31]Arkusz1'!F36</f>
        <v>30253</v>
      </c>
      <c r="M83" s="50">
        <f>'[31]Arkusz1'!G36</f>
        <v>19032</v>
      </c>
      <c r="N83" s="227">
        <f t="shared" si="11"/>
        <v>0.6290946352427859</v>
      </c>
    </row>
    <row r="84" spans="1:14" ht="19.5" customHeight="1" thickBot="1">
      <c r="A84" s="386" t="s">
        <v>298</v>
      </c>
      <c r="B84" s="427" t="s">
        <v>2</v>
      </c>
      <c r="C84" s="276">
        <f>SUM(C49:C83)</f>
        <v>5141866</v>
      </c>
      <c r="D84" s="276">
        <f>SUM(D49:D83)</f>
        <v>5781227</v>
      </c>
      <c r="E84" s="59">
        <f>D84/C84</f>
        <v>1.1243441583269576</v>
      </c>
      <c r="F84" s="276">
        <f>SUM(F49:F83)</f>
        <v>3666538</v>
      </c>
      <c r="G84" s="276">
        <f>SUM(G49:G83)</f>
        <v>4181171</v>
      </c>
      <c r="H84" s="59">
        <f>G84/F84</f>
        <v>1.1403593798836942</v>
      </c>
      <c r="I84" s="276">
        <f>SUM(I49:I83)</f>
        <v>1916969</v>
      </c>
      <c r="J84" s="276">
        <f>SUM(J49:J83)</f>
        <v>2051602</v>
      </c>
      <c r="K84" s="59">
        <f>J84/I84</f>
        <v>1.0702322259775718</v>
      </c>
      <c r="L84" s="276">
        <f>SUM(L49:L83)</f>
        <v>441641</v>
      </c>
      <c r="M84" s="276">
        <f>SUM(M49:M83)</f>
        <v>451546</v>
      </c>
      <c r="N84" s="59">
        <f>M84/L84</f>
        <v>1.0224277184409962</v>
      </c>
    </row>
    <row r="85" spans="2:13" ht="19.5" customHeight="1">
      <c r="B85" s="109"/>
      <c r="C85" s="4"/>
      <c r="D85" s="4"/>
      <c r="E85" s="4"/>
      <c r="I85" s="4"/>
      <c r="J85" s="4"/>
      <c r="K85" s="4"/>
      <c r="L85" s="4"/>
      <c r="M85" s="4"/>
    </row>
    <row r="86" ht="19.5" customHeight="1"/>
    <row r="87" ht="19.5" customHeight="1"/>
    <row r="88" ht="19.5" customHeight="1"/>
    <row r="89" ht="19.5" customHeight="1"/>
    <row r="90" spans="1:10" ht="19.5" customHeight="1">
      <c r="A90" s="244" t="s">
        <v>140</v>
      </c>
      <c r="B90" s="2"/>
      <c r="C90" s="2"/>
      <c r="D90" s="2"/>
      <c r="E90" s="2"/>
      <c r="F90" s="2"/>
      <c r="G90" s="2"/>
      <c r="H90" s="2"/>
      <c r="I90" s="2"/>
      <c r="J90" s="2"/>
    </row>
    <row r="91" spans="1:10" ht="19.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9.5" customHeight="1">
      <c r="A92" s="110"/>
      <c r="B92" s="110"/>
      <c r="C92" s="111" t="s">
        <v>141</v>
      </c>
      <c r="D92" s="111"/>
      <c r="E92" s="119" t="s">
        <v>30</v>
      </c>
      <c r="F92" s="120"/>
      <c r="G92" s="111" t="s">
        <v>141</v>
      </c>
      <c r="H92" s="111"/>
      <c r="I92" s="119" t="s">
        <v>30</v>
      </c>
      <c r="J92" s="120"/>
    </row>
    <row r="93" spans="1:10" ht="19.5" customHeight="1" thickBot="1">
      <c r="A93" s="112" t="s">
        <v>3</v>
      </c>
      <c r="B93" s="112" t="s">
        <v>4</v>
      </c>
      <c r="C93" s="113" t="s">
        <v>142</v>
      </c>
      <c r="D93" s="113"/>
      <c r="E93" s="121" t="s">
        <v>143</v>
      </c>
      <c r="F93" s="122"/>
      <c r="G93" s="113" t="s">
        <v>144</v>
      </c>
      <c r="H93" s="113"/>
      <c r="I93" s="121" t="s">
        <v>143</v>
      </c>
      <c r="J93" s="122"/>
    </row>
    <row r="94" spans="1:10" ht="19.5" customHeight="1" thickBot="1">
      <c r="A94" s="112"/>
      <c r="B94" s="363"/>
      <c r="C94" s="386">
        <v>2007</v>
      </c>
      <c r="D94" s="386">
        <v>2008</v>
      </c>
      <c r="E94" s="386">
        <v>2007</v>
      </c>
      <c r="F94" s="386">
        <v>2008</v>
      </c>
      <c r="G94" s="386">
        <v>2007</v>
      </c>
      <c r="H94" s="386">
        <v>2008</v>
      </c>
      <c r="I94" s="386">
        <v>2007</v>
      </c>
      <c r="J94" s="386">
        <v>2008</v>
      </c>
    </row>
    <row r="95" spans="1:10" ht="19.5" customHeight="1">
      <c r="A95" s="195" t="s">
        <v>7</v>
      </c>
      <c r="B95" s="110" t="s">
        <v>0</v>
      </c>
      <c r="C95" s="216">
        <f>C136</f>
        <v>3590926</v>
      </c>
      <c r="D95" s="91">
        <f>D136</f>
        <v>3846321</v>
      </c>
      <c r="E95" s="190">
        <f>C95/Składka!C6</f>
        <v>0.09211135741381027</v>
      </c>
      <c r="F95" s="141">
        <f>D95/Składka!D6</f>
        <v>0.1270328072738055</v>
      </c>
      <c r="G95" s="216">
        <f>G136</f>
        <v>1552201</v>
      </c>
      <c r="H95" s="91">
        <f>H136</f>
        <v>1603834</v>
      </c>
      <c r="I95" s="190">
        <f>G95/Składka!C6</f>
        <v>0.03981573028491083</v>
      </c>
      <c r="J95" s="141">
        <f>H95/Składka!D6</f>
        <v>0.052969977134299656</v>
      </c>
    </row>
    <row r="96" spans="1:10" ht="19.5" customHeight="1" thickBot="1">
      <c r="A96" s="239" t="s">
        <v>8</v>
      </c>
      <c r="B96" s="237" t="s">
        <v>1</v>
      </c>
      <c r="C96" s="15">
        <f>C179</f>
        <v>3666538</v>
      </c>
      <c r="D96" s="94">
        <f>D179</f>
        <v>4181171</v>
      </c>
      <c r="E96" s="211">
        <f>C96/Składka!C7</f>
        <v>0.18218768043424466</v>
      </c>
      <c r="F96" s="142">
        <f>D96/Składka!D7</f>
        <v>0.20014688006943632</v>
      </c>
      <c r="G96" s="15">
        <f>G179</f>
        <v>1916969</v>
      </c>
      <c r="H96" s="94">
        <f>H179</f>
        <v>2051602</v>
      </c>
      <c r="I96" s="205">
        <f>G96/Składka!C7</f>
        <v>0.0952528340288178</v>
      </c>
      <c r="J96" s="19">
        <f>H96/Składka!D7</f>
        <v>0.09820735373994885</v>
      </c>
    </row>
    <row r="97" spans="1:10" ht="19.5" customHeight="1" thickBot="1">
      <c r="A97" s="240" t="s">
        <v>9</v>
      </c>
      <c r="B97" s="573" t="s">
        <v>2</v>
      </c>
      <c r="C97" s="156">
        <f>SUM(C95:C96)</f>
        <v>7257464</v>
      </c>
      <c r="D97" s="156">
        <f>SUM(D95:D96)</f>
        <v>8027492</v>
      </c>
      <c r="E97" s="211">
        <f>C97/Składka!C8</f>
        <v>0.12277962518456122</v>
      </c>
      <c r="F97" s="142">
        <f>D97/Składka!D8</f>
        <v>0.1568829105637729</v>
      </c>
      <c r="G97" s="156">
        <f>SUM(G95:G96)</f>
        <v>3469170</v>
      </c>
      <c r="H97" s="156">
        <f>SUM(H95:H96)</f>
        <v>3655436</v>
      </c>
      <c r="I97" s="207">
        <f>G97/Składka!C8</f>
        <v>0.058690389962874664</v>
      </c>
      <c r="J97" s="33">
        <f>H97/Składka!D8</f>
        <v>0.07143892999950617</v>
      </c>
    </row>
    <row r="98" spans="1:10" ht="19.5" customHeight="1">
      <c r="A98" s="314"/>
      <c r="B98" s="138"/>
      <c r="C98" s="95"/>
      <c r="D98" s="95"/>
      <c r="E98" s="96"/>
      <c r="F98" s="96"/>
      <c r="G98" s="95"/>
      <c r="H98" s="95"/>
      <c r="I98" s="96"/>
      <c r="J98" s="96"/>
    </row>
    <row r="99" spans="1:10" ht="19.5" customHeight="1">
      <c r="A99" s="314"/>
      <c r="B99" s="138"/>
      <c r="C99" s="95"/>
      <c r="D99" s="95"/>
      <c r="E99" s="96"/>
      <c r="F99" s="96"/>
      <c r="G99" s="95"/>
      <c r="H99" s="95"/>
      <c r="I99" s="96"/>
      <c r="J99" s="96"/>
    </row>
    <row r="100" spans="5:10" ht="19.5" customHeight="1">
      <c r="E100" s="29"/>
      <c r="F100" s="29"/>
      <c r="I100" s="29"/>
      <c r="J100" s="29"/>
    </row>
    <row r="101" spans="1:10" ht="19.5" customHeight="1">
      <c r="A101" s="244" t="s">
        <v>145</v>
      </c>
      <c r="B101" s="2"/>
      <c r="C101" s="2"/>
      <c r="D101" s="2"/>
      <c r="E101" s="118"/>
      <c r="F101" s="118"/>
      <c r="G101" s="2"/>
      <c r="H101" s="2"/>
      <c r="I101" s="118"/>
      <c r="J101" s="118"/>
    </row>
    <row r="102" spans="1:10" ht="19.5" customHeight="1" thickBot="1">
      <c r="A102" s="2"/>
      <c r="B102" s="2"/>
      <c r="C102" s="2"/>
      <c r="D102" s="2"/>
      <c r="E102" s="118"/>
      <c r="F102" s="118"/>
      <c r="G102" s="2"/>
      <c r="H102" s="2"/>
      <c r="I102" s="118"/>
      <c r="J102" s="118"/>
    </row>
    <row r="103" spans="1:10" ht="19.5" customHeight="1">
      <c r="A103" s="110"/>
      <c r="B103" s="110"/>
      <c r="C103" s="111" t="s">
        <v>141</v>
      </c>
      <c r="D103" s="111"/>
      <c r="E103" s="119" t="s">
        <v>30</v>
      </c>
      <c r="F103" s="120"/>
      <c r="G103" s="111" t="s">
        <v>141</v>
      </c>
      <c r="H103" s="111"/>
      <c r="I103" s="119" t="s">
        <v>30</v>
      </c>
      <c r="J103" s="120"/>
    </row>
    <row r="104" spans="1:10" ht="19.5" customHeight="1" thickBot="1">
      <c r="A104" s="112" t="s">
        <v>3</v>
      </c>
      <c r="B104" s="112" t="s">
        <v>11</v>
      </c>
      <c r="C104" s="113" t="s">
        <v>142</v>
      </c>
      <c r="D104" s="113"/>
      <c r="E104" s="121" t="s">
        <v>143</v>
      </c>
      <c r="F104" s="122"/>
      <c r="G104" s="113" t="s">
        <v>144</v>
      </c>
      <c r="H104" s="113"/>
      <c r="I104" s="121" t="s">
        <v>143</v>
      </c>
      <c r="J104" s="122"/>
    </row>
    <row r="105" spans="1:10" ht="19.5" customHeight="1" thickBot="1">
      <c r="A105" s="88"/>
      <c r="B105" s="123"/>
      <c r="C105" s="378">
        <v>2007</v>
      </c>
      <c r="D105" s="378">
        <v>2008</v>
      </c>
      <c r="E105" s="378">
        <v>2007</v>
      </c>
      <c r="F105" s="378">
        <v>2008</v>
      </c>
      <c r="G105" s="378">
        <v>2007</v>
      </c>
      <c r="H105" s="378">
        <v>2008</v>
      </c>
      <c r="I105" s="378">
        <v>2007</v>
      </c>
      <c r="J105" s="378">
        <v>2008</v>
      </c>
    </row>
    <row r="106" spans="1:10" ht="19.5" customHeight="1">
      <c r="A106" s="407" t="s">
        <v>7</v>
      </c>
      <c r="B106" s="536" t="s">
        <v>281</v>
      </c>
      <c r="C106" s="114">
        <f aca="true" t="shared" si="12" ref="C106:C134">F13</f>
        <v>171502</v>
      </c>
      <c r="D106" s="115">
        <f aca="true" t="shared" si="13" ref="D106:D134">G13</f>
        <v>144233</v>
      </c>
      <c r="E106" s="277">
        <f>C106/Składka!C16</f>
        <v>0.18755276568753965</v>
      </c>
      <c r="F106" s="116">
        <f>D106/Składka!D16</f>
        <v>0.22543239669524825</v>
      </c>
      <c r="G106" s="233">
        <f aca="true" t="shared" si="14" ref="G106:G134">I13</f>
        <v>41837</v>
      </c>
      <c r="H106" s="115">
        <f aca="true" t="shared" si="15" ref="H106:H134">J13</f>
        <v>42183</v>
      </c>
      <c r="I106" s="277">
        <f>G106/Składka!C16</f>
        <v>0.04575249885173115</v>
      </c>
      <c r="J106" s="116">
        <f>H106/Składka!D16</f>
        <v>0.06593092281097708</v>
      </c>
    </row>
    <row r="107" spans="1:10" ht="19.5" customHeight="1">
      <c r="A107" s="409" t="s">
        <v>8</v>
      </c>
      <c r="B107" s="537" t="s">
        <v>217</v>
      </c>
      <c r="C107" s="124">
        <f t="shared" si="12"/>
        <v>463988</v>
      </c>
      <c r="D107" s="126">
        <f t="shared" si="13"/>
        <v>585707</v>
      </c>
      <c r="E107" s="96">
        <f>C107/Składka!C17</f>
        <v>0.30746822525280637</v>
      </c>
      <c r="F107" s="125">
        <f>D107/Składka!D17</f>
        <v>0.3156449599803405</v>
      </c>
      <c r="G107" s="95">
        <f t="shared" si="14"/>
        <v>20467</v>
      </c>
      <c r="H107" s="126">
        <f t="shared" si="15"/>
        <v>20603</v>
      </c>
      <c r="I107" s="96">
        <f>G107/Składka!C17</f>
        <v>0.013562747670735426</v>
      </c>
      <c r="J107" s="125">
        <f>H107/Składka!D17</f>
        <v>0.011103219033535462</v>
      </c>
    </row>
    <row r="108" spans="1:10" ht="19.5" customHeight="1">
      <c r="A108" s="409" t="s">
        <v>9</v>
      </c>
      <c r="B108" s="537" t="s">
        <v>55</v>
      </c>
      <c r="C108" s="124">
        <f t="shared" si="12"/>
        <v>521777</v>
      </c>
      <c r="D108" s="126">
        <f t="shared" si="13"/>
        <v>683357</v>
      </c>
      <c r="E108" s="96">
        <f>C108/Składka!C18</f>
        <v>0.30087857186517186</v>
      </c>
      <c r="F108" s="125">
        <f>D108/Składka!D18</f>
        <v>0.4372460594830267</v>
      </c>
      <c r="G108" s="95">
        <f t="shared" si="14"/>
        <v>110474</v>
      </c>
      <c r="H108" s="126">
        <f t="shared" si="15"/>
        <v>108975</v>
      </c>
      <c r="I108" s="96">
        <f>G108/Składka!C18</f>
        <v>0.06370395657193206</v>
      </c>
      <c r="J108" s="125">
        <f>H108/Składka!D18</f>
        <v>0.06972766699128397</v>
      </c>
    </row>
    <row r="109" spans="1:10" ht="19.5" customHeight="1">
      <c r="A109" s="409" t="s">
        <v>12</v>
      </c>
      <c r="B109" s="537" t="s">
        <v>327</v>
      </c>
      <c r="C109" s="124">
        <f t="shared" si="12"/>
        <v>203082</v>
      </c>
      <c r="D109" s="126">
        <f t="shared" si="13"/>
        <v>202322</v>
      </c>
      <c r="E109" s="96">
        <f>C109/Składka!C19</f>
        <v>0.05084759766996709</v>
      </c>
      <c r="F109" s="125">
        <f>D109/Składka!D19</f>
        <v>0.12143776766073149</v>
      </c>
      <c r="G109" s="95">
        <f t="shared" si="14"/>
        <v>137463</v>
      </c>
      <c r="H109" s="126">
        <f t="shared" si="15"/>
        <v>136918</v>
      </c>
      <c r="I109" s="96">
        <f>G109/Składka!C19</f>
        <v>0.03441793619575682</v>
      </c>
      <c r="J109" s="125">
        <f>H109/Składka!D19</f>
        <v>0.08218096041247137</v>
      </c>
    </row>
    <row r="110" spans="1:10" ht="19.5" customHeight="1">
      <c r="A110" s="409" t="s">
        <v>13</v>
      </c>
      <c r="B110" s="537" t="s">
        <v>299</v>
      </c>
      <c r="C110" s="124">
        <f t="shared" si="12"/>
        <v>69681</v>
      </c>
      <c r="D110" s="126">
        <f t="shared" si="13"/>
        <v>89679</v>
      </c>
      <c r="E110" s="96">
        <f>C110/Składka!C20</f>
        <v>0.0434179289546324</v>
      </c>
      <c r="F110" s="125">
        <f>D110/Składka!D20</f>
        <v>0.14386989960438545</v>
      </c>
      <c r="G110" s="95">
        <f t="shared" si="14"/>
        <v>53541</v>
      </c>
      <c r="H110" s="126">
        <f t="shared" si="15"/>
        <v>71761</v>
      </c>
      <c r="I110" s="96">
        <f>G110/Składka!C20</f>
        <v>0.03336116493965319</v>
      </c>
      <c r="J110" s="125">
        <f>H110/Składka!D20</f>
        <v>0.11512447580269967</v>
      </c>
    </row>
    <row r="111" spans="1:10" ht="19.5" customHeight="1">
      <c r="A111" s="409" t="s">
        <v>14</v>
      </c>
      <c r="B111" s="537" t="s">
        <v>282</v>
      </c>
      <c r="C111" s="124">
        <f t="shared" si="12"/>
        <v>270802</v>
      </c>
      <c r="D111" s="126">
        <f t="shared" si="13"/>
        <v>321805</v>
      </c>
      <c r="E111" s="96">
        <f>C111/Składka!C21</f>
        <v>0.27445597817354883</v>
      </c>
      <c r="F111" s="125">
        <f>D111/Składka!D21</f>
        <v>0.78191267873253</v>
      </c>
      <c r="G111" s="95">
        <f t="shared" si="14"/>
        <v>14474</v>
      </c>
      <c r="H111" s="126">
        <f t="shared" si="15"/>
        <v>13320</v>
      </c>
      <c r="I111" s="96">
        <f>G111/Składka!C21</f>
        <v>0.014669300182731096</v>
      </c>
      <c r="J111" s="125">
        <f>H111/Składka!D21</f>
        <v>0.03236455891212784</v>
      </c>
    </row>
    <row r="112" spans="1:10" ht="19.5" customHeight="1">
      <c r="A112" s="409" t="s">
        <v>15</v>
      </c>
      <c r="B112" s="537" t="s">
        <v>328</v>
      </c>
      <c r="C112" s="124">
        <f t="shared" si="12"/>
        <v>3402</v>
      </c>
      <c r="D112" s="126">
        <f t="shared" si="13"/>
        <v>19459</v>
      </c>
      <c r="E112" s="96">
        <f>C112/Składka!C22</f>
        <v>0.05764861305860592</v>
      </c>
      <c r="F112" s="125">
        <f>D112/Składka!D22</f>
        <v>0.11453772498911106</v>
      </c>
      <c r="G112" s="95">
        <f t="shared" si="14"/>
        <v>4901</v>
      </c>
      <c r="H112" s="126">
        <f t="shared" si="15"/>
        <v>9056</v>
      </c>
      <c r="I112" s="96">
        <f>G112/Składka!C22</f>
        <v>0.08304992727813863</v>
      </c>
      <c r="J112" s="125">
        <f>H112/Składka!D22</f>
        <v>0.05330457050729173</v>
      </c>
    </row>
    <row r="113" spans="1:10" ht="19.5" customHeight="1">
      <c r="A113" s="409" t="s">
        <v>16</v>
      </c>
      <c r="B113" s="537" t="s">
        <v>71</v>
      </c>
      <c r="C113" s="124">
        <f t="shared" si="12"/>
        <v>332970</v>
      </c>
      <c r="D113" s="126">
        <f t="shared" si="13"/>
        <v>278939</v>
      </c>
      <c r="E113" s="96">
        <f>C113/Składka!C23</f>
        <v>0.7364759105438832</v>
      </c>
      <c r="F113" s="125">
        <f>D113/Składka!D23</f>
        <v>0.7205387580901104</v>
      </c>
      <c r="G113" s="95">
        <f t="shared" si="14"/>
        <v>15778</v>
      </c>
      <c r="H113" s="126">
        <f t="shared" si="15"/>
        <v>17327</v>
      </c>
      <c r="I113" s="96">
        <f>G113/Składka!C23</f>
        <v>0.03489838999477847</v>
      </c>
      <c r="J113" s="125">
        <f>H113/Składka!D23</f>
        <v>0.04475808352875483</v>
      </c>
    </row>
    <row r="114" spans="1:10" ht="19.5" customHeight="1">
      <c r="A114" s="409" t="s">
        <v>17</v>
      </c>
      <c r="B114" s="537" t="s">
        <v>56</v>
      </c>
      <c r="C114" s="124">
        <f t="shared" si="12"/>
        <v>103999</v>
      </c>
      <c r="D114" s="126">
        <f t="shared" si="13"/>
        <v>88573</v>
      </c>
      <c r="E114" s="96">
        <f>C114/Składka!C24</f>
        <v>0.28327900024594177</v>
      </c>
      <c r="F114" s="125">
        <f>D114/Składka!D24</f>
        <v>0.28728459250561933</v>
      </c>
      <c r="G114" s="95">
        <f t="shared" si="14"/>
        <v>28998</v>
      </c>
      <c r="H114" s="126">
        <f t="shared" si="15"/>
        <v>26978</v>
      </c>
      <c r="I114" s="96">
        <f>G114/Składka!C24</f>
        <v>0.07898657149714727</v>
      </c>
      <c r="J114" s="125">
        <f>H114/Składka!D24</f>
        <v>0.0875025542390638</v>
      </c>
    </row>
    <row r="115" spans="1:10" ht="19.5" customHeight="1">
      <c r="A115" s="409" t="s">
        <v>18</v>
      </c>
      <c r="B115" s="537" t="s">
        <v>206</v>
      </c>
      <c r="C115" s="124">
        <f t="shared" si="12"/>
        <v>6238</v>
      </c>
      <c r="D115" s="126">
        <f t="shared" si="13"/>
        <v>16959</v>
      </c>
      <c r="E115" s="96">
        <f>C115/Składka!C25</f>
        <v>0.4136604774535809</v>
      </c>
      <c r="F115" s="125">
        <f>D115/Składka!D25</f>
        <v>0.5080739387039755</v>
      </c>
      <c r="G115" s="95">
        <f t="shared" si="14"/>
        <v>3039</v>
      </c>
      <c r="H115" s="126">
        <f t="shared" si="15"/>
        <v>3516</v>
      </c>
      <c r="I115" s="96">
        <f>G115/Składka!C25</f>
        <v>0.20152519893899204</v>
      </c>
      <c r="J115" s="125">
        <f>H115/Składka!D25</f>
        <v>0.10533569010455676</v>
      </c>
    </row>
    <row r="116" spans="1:10" ht="19.5" customHeight="1">
      <c r="A116" s="409" t="s">
        <v>19</v>
      </c>
      <c r="B116" s="537" t="s">
        <v>207</v>
      </c>
      <c r="C116" s="124">
        <f t="shared" si="12"/>
        <v>113175</v>
      </c>
      <c r="D116" s="126">
        <f t="shared" si="13"/>
        <v>224444</v>
      </c>
      <c r="E116" s="96">
        <f>C116/Składka!C26</f>
        <v>0.4202062881499413</v>
      </c>
      <c r="F116" s="125">
        <f>D116/Składka!D26</f>
        <v>0.448795735486613</v>
      </c>
      <c r="G116" s="95">
        <f t="shared" si="14"/>
        <v>20706</v>
      </c>
      <c r="H116" s="126">
        <f t="shared" si="15"/>
        <v>21655</v>
      </c>
      <c r="I116" s="96">
        <f>G116/Składka!C26</f>
        <v>0.07687909346085872</v>
      </c>
      <c r="J116" s="125">
        <f>H116/Składka!D26</f>
        <v>0.0433010980554731</v>
      </c>
    </row>
    <row r="117" spans="1:10" ht="19.5" customHeight="1">
      <c r="A117" s="409" t="s">
        <v>20</v>
      </c>
      <c r="B117" s="537" t="s">
        <v>208</v>
      </c>
      <c r="C117" s="124">
        <f t="shared" si="12"/>
        <v>295736</v>
      </c>
      <c r="D117" s="126">
        <f t="shared" si="13"/>
        <v>237273</v>
      </c>
      <c r="E117" s="96">
        <f>C117/Składka!C27</f>
        <v>0.11130431729472445</v>
      </c>
      <c r="F117" s="125">
        <f>D117/Składka!D27</f>
        <v>0.08811111289263526</v>
      </c>
      <c r="G117" s="95">
        <f t="shared" si="14"/>
        <v>21909</v>
      </c>
      <c r="H117" s="126">
        <f t="shared" si="15"/>
        <v>22570</v>
      </c>
      <c r="I117" s="96">
        <f>G117/Składka!C27</f>
        <v>0.008245753941387312</v>
      </c>
      <c r="J117" s="125">
        <f>H117/Składka!D27</f>
        <v>0.00838134898613318</v>
      </c>
    </row>
    <row r="118" spans="1:10" ht="19.5" customHeight="1">
      <c r="A118" s="409" t="s">
        <v>21</v>
      </c>
      <c r="B118" s="537" t="s">
        <v>73</v>
      </c>
      <c r="C118" s="124">
        <f t="shared" si="12"/>
        <v>83269</v>
      </c>
      <c r="D118" s="126">
        <f t="shared" si="13"/>
        <v>33352</v>
      </c>
      <c r="E118" s="96">
        <f>C118/Składka!C28</f>
        <v>0.10513404658904961</v>
      </c>
      <c r="F118" s="125">
        <f>D118/Składka!D28</f>
        <v>0.027576674623831048</v>
      </c>
      <c r="G118" s="95">
        <f t="shared" si="14"/>
        <v>41325</v>
      </c>
      <c r="H118" s="126">
        <f t="shared" si="15"/>
        <v>39478</v>
      </c>
      <c r="I118" s="96">
        <f>G118/Składka!C28</f>
        <v>0.05217625377142124</v>
      </c>
      <c r="J118" s="125">
        <f>H118/Składka!D28</f>
        <v>0.03264187937154</v>
      </c>
    </row>
    <row r="119" spans="1:10" ht="19.5" customHeight="1">
      <c r="A119" s="409" t="s">
        <v>22</v>
      </c>
      <c r="B119" s="537" t="s">
        <v>305</v>
      </c>
      <c r="C119" s="124">
        <f t="shared" si="12"/>
        <v>38358</v>
      </c>
      <c r="D119" s="126">
        <f t="shared" si="13"/>
        <v>41680</v>
      </c>
      <c r="E119" s="96">
        <f>C119/Składka!C29</f>
        <v>0.22933295069323623</v>
      </c>
      <c r="F119" s="125">
        <f>D119/Składka!D29</f>
        <v>0.234400922306892</v>
      </c>
      <c r="G119" s="95">
        <f t="shared" si="14"/>
        <v>35282</v>
      </c>
      <c r="H119" s="126">
        <f t="shared" si="15"/>
        <v>31432</v>
      </c>
      <c r="I119" s="96">
        <f>G119/Składka!C29</f>
        <v>0.21094231102661143</v>
      </c>
      <c r="J119" s="125">
        <f>H119/Składka!D29</f>
        <v>0.17676798920226078</v>
      </c>
    </row>
    <row r="120" spans="1:10" ht="19.5" customHeight="1">
      <c r="A120" s="409" t="s">
        <v>23</v>
      </c>
      <c r="B120" s="537" t="s">
        <v>306</v>
      </c>
      <c r="C120" s="124">
        <f t="shared" si="12"/>
        <v>235766</v>
      </c>
      <c r="D120" s="126">
        <f t="shared" si="13"/>
        <v>188746</v>
      </c>
      <c r="E120" s="96">
        <f>C120/Składka!C30</f>
        <v>0.06082703444953872</v>
      </c>
      <c r="F120" s="125">
        <f>D120/Składka!D30</f>
        <v>0.07406220559567953</v>
      </c>
      <c r="G120" s="95">
        <f t="shared" si="14"/>
        <v>100476</v>
      </c>
      <c r="H120" s="126">
        <f t="shared" si="15"/>
        <v>114873</v>
      </c>
      <c r="I120" s="96">
        <f>G120/Składka!C30</f>
        <v>0.025922555047597415</v>
      </c>
      <c r="J120" s="125">
        <f>H120/Składka!D30</f>
        <v>0.04507511546412901</v>
      </c>
    </row>
    <row r="121" spans="1:10" ht="19.5" customHeight="1">
      <c r="A121" s="409" t="s">
        <v>24</v>
      </c>
      <c r="B121" s="537" t="s">
        <v>209</v>
      </c>
      <c r="C121" s="124">
        <f t="shared" si="12"/>
        <v>1271</v>
      </c>
      <c r="D121" s="126">
        <f t="shared" si="13"/>
        <v>135</v>
      </c>
      <c r="E121" s="96">
        <f>C121/Składka!C31</f>
        <v>0.21008264462809917</v>
      </c>
      <c r="F121" s="125">
        <f>D121/Składka!D31</f>
        <v>0.06894790602655772</v>
      </c>
      <c r="G121" s="95">
        <f t="shared" si="14"/>
        <v>1825</v>
      </c>
      <c r="H121" s="126">
        <f t="shared" si="15"/>
        <v>1238</v>
      </c>
      <c r="I121" s="96">
        <f>G121/Składka!C31</f>
        <v>0.30165289256198347</v>
      </c>
      <c r="J121" s="125">
        <f>H121/Składka!D31</f>
        <v>0.6322778345250255</v>
      </c>
    </row>
    <row r="122" spans="1:10" ht="19.5" customHeight="1">
      <c r="A122" s="409" t="s">
        <v>25</v>
      </c>
      <c r="B122" s="566" t="s">
        <v>300</v>
      </c>
      <c r="C122" s="559" t="str">
        <f t="shared" si="12"/>
        <v>bd</v>
      </c>
      <c r="D122" s="559" t="str">
        <f t="shared" si="13"/>
        <v>bd</v>
      </c>
      <c r="E122" s="559" t="str">
        <f aca="true" t="shared" si="16" ref="E122:J122">H29</f>
        <v>X</v>
      </c>
      <c r="F122" s="559" t="str">
        <f t="shared" si="16"/>
        <v>bd</v>
      </c>
      <c r="G122" s="559" t="str">
        <f t="shared" si="16"/>
        <v>bd</v>
      </c>
      <c r="H122" s="559" t="str">
        <f t="shared" si="16"/>
        <v>X</v>
      </c>
      <c r="I122" s="559" t="str">
        <f t="shared" si="16"/>
        <v>bd</v>
      </c>
      <c r="J122" s="560" t="str">
        <f t="shared" si="16"/>
        <v>bd</v>
      </c>
    </row>
    <row r="123" spans="1:10" ht="19.5" customHeight="1">
      <c r="A123" s="409" t="s">
        <v>26</v>
      </c>
      <c r="B123" s="537" t="s">
        <v>332</v>
      </c>
      <c r="C123" s="124">
        <f t="shared" si="12"/>
        <v>3000</v>
      </c>
      <c r="D123" s="126">
        <f t="shared" si="13"/>
        <v>3433</v>
      </c>
      <c r="E123" s="96">
        <f>C123/Składka!C33</f>
        <v>0.7982969664715274</v>
      </c>
      <c r="F123" s="125">
        <f>D123/Składka!D33</f>
        <v>0.5563117809107114</v>
      </c>
      <c r="G123" s="95">
        <f t="shared" si="14"/>
        <v>2804</v>
      </c>
      <c r="H123" s="126">
        <f t="shared" si="15"/>
        <v>3064</v>
      </c>
      <c r="I123" s="96">
        <f>G123/Składka!C33</f>
        <v>0.7461415646620543</v>
      </c>
      <c r="J123" s="125">
        <f>H123/Składka!D33</f>
        <v>0.49651596175660345</v>
      </c>
    </row>
    <row r="124" spans="1:10" ht="19.5" customHeight="1">
      <c r="A124" s="409" t="s">
        <v>27</v>
      </c>
      <c r="B124" s="537" t="s">
        <v>283</v>
      </c>
      <c r="C124" s="124">
        <f t="shared" si="12"/>
        <v>21475</v>
      </c>
      <c r="D124" s="126">
        <f t="shared" si="13"/>
        <v>15468</v>
      </c>
      <c r="E124" s="96">
        <f>C124/Składka!C34</f>
        <v>0.050054191382987404</v>
      </c>
      <c r="F124" s="125">
        <f>D124/Składka!D34</f>
        <v>0.12546843821482453</v>
      </c>
      <c r="G124" s="95">
        <f t="shared" si="14"/>
        <v>54345</v>
      </c>
      <c r="H124" s="126">
        <f t="shared" si="15"/>
        <v>57991</v>
      </c>
      <c r="I124" s="96">
        <f>G124/Składka!C34</f>
        <v>0.12666798746023053</v>
      </c>
      <c r="J124" s="125">
        <f>H124/Składka!D34</f>
        <v>0.4703930825262406</v>
      </c>
    </row>
    <row r="125" spans="1:10" ht="19.5" customHeight="1">
      <c r="A125" s="409" t="s">
        <v>28</v>
      </c>
      <c r="B125" s="537" t="s">
        <v>301</v>
      </c>
      <c r="C125" s="124">
        <f t="shared" si="12"/>
        <v>33353</v>
      </c>
      <c r="D125" s="126">
        <f t="shared" si="13"/>
        <v>29550</v>
      </c>
      <c r="E125" s="96">
        <f>C125/Składka!C35</f>
        <v>0.024957218607748348</v>
      </c>
      <c r="F125" s="125">
        <f>D125/Składka!D35</f>
        <v>0.02438182361193316</v>
      </c>
      <c r="G125" s="95">
        <f t="shared" si="14"/>
        <v>19350</v>
      </c>
      <c r="H125" s="126">
        <f t="shared" si="15"/>
        <v>20962</v>
      </c>
      <c r="I125" s="96">
        <f>G125/Składka!C35</f>
        <v>0.014479122719393474</v>
      </c>
      <c r="J125" s="125">
        <f>H125/Składka!D35</f>
        <v>0.01729583034021465</v>
      </c>
    </row>
    <row r="126" spans="1:10" ht="19.5" customHeight="1">
      <c r="A126" s="409" t="s">
        <v>29</v>
      </c>
      <c r="B126" s="537" t="s">
        <v>210</v>
      </c>
      <c r="C126" s="124">
        <f t="shared" si="12"/>
        <v>4652</v>
      </c>
      <c r="D126" s="126">
        <f t="shared" si="13"/>
        <v>5075</v>
      </c>
      <c r="E126" s="96">
        <f>C126/Składka!C36</f>
        <v>0.07109066054969655</v>
      </c>
      <c r="F126" s="125">
        <f>D126/Składka!D36</f>
        <v>0.0635332250495663</v>
      </c>
      <c r="G126" s="95">
        <f t="shared" si="14"/>
        <v>21782</v>
      </c>
      <c r="H126" s="126">
        <f t="shared" si="15"/>
        <v>21715</v>
      </c>
      <c r="I126" s="96">
        <f>G126/Składka!C36</f>
        <v>0.3328668891000624</v>
      </c>
      <c r="J126" s="125">
        <f>H126/Składka!D36</f>
        <v>0.2718470900396714</v>
      </c>
    </row>
    <row r="127" spans="1:10" ht="19.5" customHeight="1">
      <c r="A127" s="409" t="s">
        <v>34</v>
      </c>
      <c r="B127" s="537" t="s">
        <v>258</v>
      </c>
      <c r="C127" s="124">
        <f t="shared" si="12"/>
        <v>8330</v>
      </c>
      <c r="D127" s="126">
        <f t="shared" si="13"/>
        <v>10196</v>
      </c>
      <c r="E127" s="96">
        <f>C127/Składka!C37</f>
        <v>0.06650698602794411</v>
      </c>
      <c r="F127" s="125">
        <f>D127/Składka!D37</f>
        <v>0.06626932801237513</v>
      </c>
      <c r="G127" s="95">
        <f t="shared" si="14"/>
        <v>49110</v>
      </c>
      <c r="H127" s="126">
        <f t="shared" si="15"/>
        <v>62596</v>
      </c>
      <c r="I127" s="96">
        <f>G127/Składka!C37</f>
        <v>0.39209580838323355</v>
      </c>
      <c r="J127" s="125">
        <f>H127/Składka!D37</f>
        <v>0.4068453174051229</v>
      </c>
    </row>
    <row r="128" spans="1:10" ht="19.5" customHeight="1">
      <c r="A128" s="409" t="s">
        <v>35</v>
      </c>
      <c r="B128" s="537" t="s">
        <v>284</v>
      </c>
      <c r="C128" s="124">
        <f t="shared" si="12"/>
        <v>355411</v>
      </c>
      <c r="D128" s="126">
        <f t="shared" si="13"/>
        <v>415994</v>
      </c>
      <c r="E128" s="96">
        <f>C128/Składka!C38</f>
        <v>0.027167784927085343</v>
      </c>
      <c r="F128" s="125">
        <f>D128/Składka!D38</f>
        <v>0.04194232041168595</v>
      </c>
      <c r="G128" s="95">
        <f t="shared" si="14"/>
        <v>652596</v>
      </c>
      <c r="H128" s="126">
        <f t="shared" si="15"/>
        <v>654510</v>
      </c>
      <c r="I128" s="96">
        <f>G128/Składka!C38</f>
        <v>0.049884746876928926</v>
      </c>
      <c r="J128" s="125">
        <f>H128/Składka!D38</f>
        <v>0.06599053864395296</v>
      </c>
    </row>
    <row r="129" spans="1:10" ht="19.5" customHeight="1">
      <c r="A129" s="409" t="s">
        <v>36</v>
      </c>
      <c r="B129" s="537" t="s">
        <v>57</v>
      </c>
      <c r="C129" s="124">
        <f t="shared" si="12"/>
        <v>0</v>
      </c>
      <c r="D129" s="126">
        <f t="shared" si="13"/>
        <v>0</v>
      </c>
      <c r="E129" s="96">
        <f>C129/Składka!C39</f>
        <v>0</v>
      </c>
      <c r="F129" s="125">
        <f>D129/Składka!D39</f>
        <v>0</v>
      </c>
      <c r="G129" s="95">
        <f t="shared" si="14"/>
        <v>952</v>
      </c>
      <c r="H129" s="126">
        <f t="shared" si="15"/>
        <v>1057</v>
      </c>
      <c r="I129" s="96">
        <f>G129/Składka!C39</f>
        <v>0.08857461853368069</v>
      </c>
      <c r="J129" s="125">
        <f>H129/Składka!D39</f>
        <v>0.09451846552803363</v>
      </c>
    </row>
    <row r="130" spans="1:10" ht="19.5" customHeight="1">
      <c r="A130" s="409" t="s">
        <v>37</v>
      </c>
      <c r="B130" s="537" t="s">
        <v>211</v>
      </c>
      <c r="C130" s="124">
        <f t="shared" si="12"/>
        <v>4619</v>
      </c>
      <c r="D130" s="126">
        <f t="shared" si="13"/>
        <v>9523</v>
      </c>
      <c r="E130" s="96">
        <f>C130/Składka!C40</f>
        <v>0.27321755910704915</v>
      </c>
      <c r="F130" s="125">
        <f>D130/Składka!D40</f>
        <v>0.48528866595463543</v>
      </c>
      <c r="G130" s="95">
        <f t="shared" si="14"/>
        <v>7020</v>
      </c>
      <c r="H130" s="126">
        <f t="shared" si="15"/>
        <v>5585</v>
      </c>
      <c r="I130" s="96">
        <f>G130/Składka!C40</f>
        <v>0.4152386371360652</v>
      </c>
      <c r="J130" s="125">
        <f>H130/Składka!D40</f>
        <v>0.28460959774825567</v>
      </c>
    </row>
    <row r="131" spans="1:10" ht="19.5" customHeight="1">
      <c r="A131" s="409" t="s">
        <v>38</v>
      </c>
      <c r="B131" s="537" t="s">
        <v>74</v>
      </c>
      <c r="C131" s="124">
        <f t="shared" si="12"/>
        <v>60163</v>
      </c>
      <c r="D131" s="126">
        <f t="shared" si="13"/>
        <v>61937</v>
      </c>
      <c r="E131" s="96">
        <f>C131/Składka!C41</f>
        <v>0.15934685877741286</v>
      </c>
      <c r="F131" s="125">
        <f>D131/Składka!D41</f>
        <v>0.18714911618069194</v>
      </c>
      <c r="G131" s="95">
        <f t="shared" si="14"/>
        <v>45511</v>
      </c>
      <c r="H131" s="126">
        <f t="shared" si="15"/>
        <v>47869</v>
      </c>
      <c r="I131" s="96">
        <f>G131/Składka!C41</f>
        <v>0.12053978175654201</v>
      </c>
      <c r="J131" s="125">
        <f>H131/Składka!D41</f>
        <v>0.14464118446895302</v>
      </c>
    </row>
    <row r="132" spans="1:10" ht="19.5" customHeight="1">
      <c r="A132" s="409" t="s">
        <v>39</v>
      </c>
      <c r="B132" s="537" t="s">
        <v>218</v>
      </c>
      <c r="C132" s="124">
        <f t="shared" si="12"/>
        <v>16264</v>
      </c>
      <c r="D132" s="126">
        <f t="shared" si="13"/>
        <v>20656</v>
      </c>
      <c r="E132" s="96">
        <f>C132/Składka!C42</f>
        <v>0.33513907644213864</v>
      </c>
      <c r="F132" s="125">
        <f>D132/Składka!D42</f>
        <v>0.32980726886288825</v>
      </c>
      <c r="G132" s="95">
        <f t="shared" si="14"/>
        <v>7735</v>
      </c>
      <c r="H132" s="126">
        <f t="shared" si="15"/>
        <v>8450</v>
      </c>
      <c r="I132" s="96">
        <f>G132/Składka!C42</f>
        <v>0.1593888807353629</v>
      </c>
      <c r="J132" s="125">
        <f>H132/Składka!D42</f>
        <v>0.1349182524153469</v>
      </c>
    </row>
    <row r="133" spans="1:10" ht="19.5" customHeight="1">
      <c r="A133" s="409" t="s">
        <v>40</v>
      </c>
      <c r="B133" s="537" t="s">
        <v>219</v>
      </c>
      <c r="C133" s="124">
        <f t="shared" si="12"/>
        <v>22431</v>
      </c>
      <c r="D133" s="126">
        <f t="shared" si="13"/>
        <v>25205</v>
      </c>
      <c r="E133" s="96">
        <f>C133/Składka!C43</f>
        <v>0.019422619610848207</v>
      </c>
      <c r="F133" s="125">
        <f>D133/Składka!D43</f>
        <v>0.026233736185592615</v>
      </c>
      <c r="G133" s="95">
        <f t="shared" si="14"/>
        <v>6007</v>
      </c>
      <c r="H133" s="126">
        <f t="shared" si="15"/>
        <v>6852</v>
      </c>
      <c r="I133" s="96">
        <f>G133/Składka!C43</f>
        <v>0.005201358655537657</v>
      </c>
      <c r="J133" s="125">
        <f>H133/Składka!D43</f>
        <v>0.007131662778959754</v>
      </c>
    </row>
    <row r="134" spans="1:10" ht="19.5" customHeight="1">
      <c r="A134" s="409" t="s">
        <v>41</v>
      </c>
      <c r="B134" s="537" t="s">
        <v>220</v>
      </c>
      <c r="C134" s="124">
        <f t="shared" si="12"/>
        <v>375</v>
      </c>
      <c r="D134" s="126">
        <f t="shared" si="13"/>
        <v>824</v>
      </c>
      <c r="E134" s="96">
        <f>C134/Składka!C44</f>
        <v>0.1045733407696598</v>
      </c>
      <c r="F134" s="125">
        <f>D134/Składka!D44</f>
        <v>0.183472426622591</v>
      </c>
      <c r="G134" s="95">
        <f t="shared" si="14"/>
        <v>2814</v>
      </c>
      <c r="H134" s="126">
        <f t="shared" si="15"/>
        <v>2909</v>
      </c>
      <c r="I134" s="96">
        <f>G134/Składka!C44</f>
        <v>0.7847183491355271</v>
      </c>
      <c r="J134" s="125">
        <f>H134/Składka!D44</f>
        <v>0.6477200109770841</v>
      </c>
    </row>
    <row r="135" spans="1:10" ht="19.5" customHeight="1" thickBot="1">
      <c r="A135" s="517" t="s">
        <v>42</v>
      </c>
      <c r="B135" s="567" t="s">
        <v>285</v>
      </c>
      <c r="C135" s="522">
        <f>F42</f>
        <v>145837</v>
      </c>
      <c r="D135" s="523">
        <f>G42</f>
        <v>91797</v>
      </c>
      <c r="E135" s="96">
        <f>C135/Składka!C45</f>
        <v>0.04983740387788241</v>
      </c>
      <c r="F135" s="125">
        <f>D135/Składka!D45</f>
        <v>0.03521816290850718</v>
      </c>
      <c r="G135" s="95">
        <f>I42</f>
        <v>29680</v>
      </c>
      <c r="H135" s="126">
        <f>J42</f>
        <v>28391</v>
      </c>
      <c r="I135" s="96">
        <f>G135/Składka!C45</f>
        <v>0.01014265342194059</v>
      </c>
      <c r="J135" s="555">
        <f>H135/Składka!D45</f>
        <v>0.010892282570622433</v>
      </c>
    </row>
    <row r="136" spans="1:10" ht="19.5" customHeight="1" thickBot="1">
      <c r="A136" s="412" t="s">
        <v>43</v>
      </c>
      <c r="B136" s="413" t="s">
        <v>2</v>
      </c>
      <c r="C136" s="522">
        <f>F43</f>
        <v>3590926</v>
      </c>
      <c r="D136" s="523">
        <f>G43</f>
        <v>3846321</v>
      </c>
      <c r="E136" s="553">
        <f>C136/Składka!C46</f>
        <v>0.09211135741381027</v>
      </c>
      <c r="F136" s="554">
        <f>D136/Składka!D46</f>
        <v>0.1270328072738055</v>
      </c>
      <c r="G136" s="546">
        <f>I43</f>
        <v>1552201</v>
      </c>
      <c r="H136" s="547">
        <f>J43</f>
        <v>1603834</v>
      </c>
      <c r="I136" s="548">
        <f>G136/Składka!C46</f>
        <v>0.03981573028491083</v>
      </c>
      <c r="J136" s="554">
        <f>H136/Składka!D46</f>
        <v>0.052969977134299656</v>
      </c>
    </row>
    <row r="137" spans="1:10" ht="19.5" customHeight="1">
      <c r="A137" s="67"/>
      <c r="B137" s="60"/>
      <c r="C137" s="15"/>
      <c r="D137" s="15"/>
      <c r="E137" s="96"/>
      <c r="F137" s="96"/>
      <c r="G137" s="95"/>
      <c r="H137" s="95"/>
      <c r="I137" s="96"/>
      <c r="J137" s="96"/>
    </row>
    <row r="138" spans="1:10" ht="19.5" customHeight="1">
      <c r="A138" s="61"/>
      <c r="B138" s="60"/>
      <c r="C138" s="15"/>
      <c r="D138" s="15"/>
      <c r="E138" s="20"/>
      <c r="F138" s="20"/>
      <c r="G138" s="15"/>
      <c r="H138" s="15"/>
      <c r="I138" s="20"/>
      <c r="J138" s="20"/>
    </row>
    <row r="139" spans="1:10" ht="19.5" customHeight="1">
      <c r="A139" s="602" t="s">
        <v>146</v>
      </c>
      <c r="B139" s="602"/>
      <c r="C139" s="602"/>
      <c r="D139" s="602"/>
      <c r="E139" s="602"/>
      <c r="F139" s="602"/>
      <c r="G139" s="602"/>
      <c r="H139" s="602"/>
      <c r="I139" s="602"/>
      <c r="J139" s="602"/>
    </row>
    <row r="140" spans="1:10" ht="19.5" customHeight="1" thickBo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19.5" customHeight="1">
      <c r="A141" s="304"/>
      <c r="B141" s="304"/>
      <c r="C141" s="305" t="s">
        <v>141</v>
      </c>
      <c r="D141" s="305"/>
      <c r="E141" s="306" t="s">
        <v>30</v>
      </c>
      <c r="F141" s="307"/>
      <c r="G141" s="305" t="s">
        <v>141</v>
      </c>
      <c r="H141" s="305"/>
      <c r="I141" s="306" t="s">
        <v>30</v>
      </c>
      <c r="J141" s="307"/>
    </row>
    <row r="142" spans="1:10" ht="19.5" customHeight="1" thickBot="1">
      <c r="A142" s="299" t="s">
        <v>3</v>
      </c>
      <c r="B142" s="299" t="s">
        <v>11</v>
      </c>
      <c r="C142" s="300" t="s">
        <v>142</v>
      </c>
      <c r="D142" s="300"/>
      <c r="E142" s="301" t="s">
        <v>143</v>
      </c>
      <c r="F142" s="302"/>
      <c r="G142" s="300" t="s">
        <v>144</v>
      </c>
      <c r="H142" s="300"/>
      <c r="I142" s="301" t="s">
        <v>143</v>
      </c>
      <c r="J142" s="302"/>
    </row>
    <row r="143" spans="1:10" ht="19.5" customHeight="1" thickBot="1">
      <c r="A143" s="303"/>
      <c r="B143" s="303"/>
      <c r="C143" s="386">
        <v>2007</v>
      </c>
      <c r="D143" s="386">
        <v>2008</v>
      </c>
      <c r="E143" s="386">
        <v>2007</v>
      </c>
      <c r="F143" s="386">
        <v>2008</v>
      </c>
      <c r="G143" s="386">
        <v>2007</v>
      </c>
      <c r="H143" s="386">
        <v>2008</v>
      </c>
      <c r="I143" s="386">
        <v>2007</v>
      </c>
      <c r="J143" s="386">
        <v>2008</v>
      </c>
    </row>
    <row r="144" spans="1:10" ht="19.5" customHeight="1">
      <c r="A144" s="378" t="s">
        <v>7</v>
      </c>
      <c r="B144" s="516" t="s">
        <v>72</v>
      </c>
      <c r="C144" s="115">
        <f aca="true" t="shared" si="17" ref="C144:C164">F49</f>
        <v>365199</v>
      </c>
      <c r="D144" s="233">
        <f aca="true" t="shared" si="18" ref="D144:D165">G49</f>
        <v>430424</v>
      </c>
      <c r="E144" s="116">
        <f>C144/Składka!C54</f>
        <v>0.22547003407372743</v>
      </c>
      <c r="F144" s="96">
        <f>D144/Składka!D54</f>
        <v>0.26874692494237</v>
      </c>
      <c r="G144" s="115">
        <f aca="true" t="shared" si="19" ref="G144:G163">I49</f>
        <v>46521</v>
      </c>
      <c r="H144" s="233">
        <f aca="true" t="shared" si="20" ref="H144:H163">J49</f>
        <v>55492</v>
      </c>
      <c r="I144" s="116">
        <f>G144/Składka!C54</f>
        <v>0.028721577701866306</v>
      </c>
      <c r="J144" s="125">
        <f>H144/Składka!D54</f>
        <v>0.03464793868116554</v>
      </c>
    </row>
    <row r="145" spans="1:10" ht="19.5" customHeight="1">
      <c r="A145" s="393" t="s">
        <v>8</v>
      </c>
      <c r="B145" s="516" t="s">
        <v>336</v>
      </c>
      <c r="C145" s="126">
        <f t="shared" si="17"/>
        <v>71921</v>
      </c>
      <c r="D145" s="95">
        <f t="shared" si="18"/>
        <v>64849</v>
      </c>
      <c r="E145" s="125">
        <f>C145/Składka!C55</f>
        <v>0.372337065970874</v>
      </c>
      <c r="F145" s="96">
        <f>D145/Składka!D55</f>
        <v>0.3218472380763313</v>
      </c>
      <c r="G145" s="126">
        <f t="shared" si="19"/>
        <v>27136</v>
      </c>
      <c r="H145" s="95">
        <f t="shared" si="20"/>
        <v>32483</v>
      </c>
      <c r="I145" s="125">
        <f>G145/Składka!C55</f>
        <v>0.14048384508259948</v>
      </c>
      <c r="J145" s="125">
        <f>H145/Składka!D55</f>
        <v>0.16121395602759442</v>
      </c>
    </row>
    <row r="146" spans="1:10" ht="19.5" customHeight="1">
      <c r="A146" s="393" t="s">
        <v>9</v>
      </c>
      <c r="B146" s="516" t="s">
        <v>302</v>
      </c>
      <c r="C146" s="126">
        <f t="shared" si="17"/>
        <v>2085</v>
      </c>
      <c r="D146" s="95">
        <f t="shared" si="18"/>
        <v>4783</v>
      </c>
      <c r="E146" s="125">
        <f>C146/Składka!C56</f>
        <v>0.07985140362299414</v>
      </c>
      <c r="F146" s="96">
        <f>D146/Składka!D56</f>
        <v>0.08309012577305261</v>
      </c>
      <c r="G146" s="126">
        <f t="shared" si="19"/>
        <v>15659</v>
      </c>
      <c r="H146" s="95">
        <f t="shared" si="20"/>
        <v>23853</v>
      </c>
      <c r="I146" s="125">
        <f>G146/Składka!C56</f>
        <v>0.599708934931638</v>
      </c>
      <c r="J146" s="125">
        <f>H146/Składka!D56</f>
        <v>0.4143735668125912</v>
      </c>
    </row>
    <row r="147" spans="1:10" ht="19.5" customHeight="1">
      <c r="A147" s="393" t="s">
        <v>12</v>
      </c>
      <c r="B147" s="516" t="s">
        <v>286</v>
      </c>
      <c r="C147" s="126">
        <f t="shared" si="17"/>
        <v>23953</v>
      </c>
      <c r="D147" s="95">
        <f t="shared" si="18"/>
        <v>31158</v>
      </c>
      <c r="E147" s="125">
        <f>C147/Składka!C57</f>
        <v>0.14850889701779404</v>
      </c>
      <c r="F147" s="96">
        <f>D147/Składka!D57</f>
        <v>0.16973823986053987</v>
      </c>
      <c r="G147" s="126">
        <f t="shared" si="19"/>
        <v>12090</v>
      </c>
      <c r="H147" s="95">
        <f t="shared" si="20"/>
        <v>11912</v>
      </c>
      <c r="I147" s="125">
        <f>G147/Składka!C57</f>
        <v>0.07495814991629983</v>
      </c>
      <c r="J147" s="125">
        <f>H147/Składka!D57</f>
        <v>0.06489254487511235</v>
      </c>
    </row>
    <row r="148" spans="1:10" ht="19.5" customHeight="1">
      <c r="A148" s="393" t="s">
        <v>13</v>
      </c>
      <c r="B148" s="516" t="s">
        <v>287</v>
      </c>
      <c r="C148" s="126">
        <f t="shared" si="17"/>
        <v>71</v>
      </c>
      <c r="D148" s="95">
        <f t="shared" si="18"/>
        <v>59</v>
      </c>
      <c r="E148" s="125">
        <f>C148/Składka!C58</f>
        <v>0.0770065075921909</v>
      </c>
      <c r="F148" s="96">
        <f>D148/Składka!D58</f>
        <v>1.6857142857142857</v>
      </c>
      <c r="G148" s="126">
        <f t="shared" si="19"/>
        <v>801</v>
      </c>
      <c r="H148" s="95">
        <f t="shared" si="20"/>
        <v>767</v>
      </c>
      <c r="I148" s="125">
        <f>G148/Składka!C58</f>
        <v>0.868763557483731</v>
      </c>
      <c r="J148" s="125">
        <f>H148/Składka!D58</f>
        <v>21.914285714285715</v>
      </c>
    </row>
    <row r="149" spans="1:10" ht="19.5" customHeight="1">
      <c r="A149" s="393" t="s">
        <v>14</v>
      </c>
      <c r="B149" s="516" t="s">
        <v>303</v>
      </c>
      <c r="C149" s="126">
        <f t="shared" si="17"/>
        <v>31429</v>
      </c>
      <c r="D149" s="95">
        <f t="shared" si="18"/>
        <v>48985</v>
      </c>
      <c r="E149" s="125">
        <f>C149/Składka!C59</f>
        <v>0.24831514825905238</v>
      </c>
      <c r="F149" s="96">
        <f>D149/Składka!D59</f>
        <v>0.5214332094993773</v>
      </c>
      <c r="G149" s="126">
        <f t="shared" si="19"/>
        <v>5997</v>
      </c>
      <c r="H149" s="95">
        <f t="shared" si="20"/>
        <v>9865</v>
      </c>
      <c r="I149" s="125">
        <f>G149/Składka!C59</f>
        <v>0.04738127029525397</v>
      </c>
      <c r="J149" s="125">
        <f>H149/Składka!D59</f>
        <v>0.10501048508137914</v>
      </c>
    </row>
    <row r="150" spans="1:10" ht="19.5" customHeight="1">
      <c r="A150" s="393" t="s">
        <v>15</v>
      </c>
      <c r="B150" s="516" t="s">
        <v>329</v>
      </c>
      <c r="C150" s="126">
        <f t="shared" si="17"/>
        <v>9929</v>
      </c>
      <c r="D150" s="95">
        <f t="shared" si="18"/>
        <v>39231</v>
      </c>
      <c r="E150" s="125">
        <f>C150/Składka!C60</f>
        <v>0.6359036761880363</v>
      </c>
      <c r="F150" s="96">
        <f>D150/Składka!D60</f>
        <v>0.3963007485377754</v>
      </c>
      <c r="G150" s="126">
        <f t="shared" si="19"/>
        <v>5105</v>
      </c>
      <c r="H150" s="95">
        <f t="shared" si="20"/>
        <v>12722</v>
      </c>
      <c r="I150" s="125">
        <f>G150/Składka!C60</f>
        <v>0.3269501729217369</v>
      </c>
      <c r="J150" s="125">
        <f>H150/Składka!D60</f>
        <v>0.1285141373632479</v>
      </c>
    </row>
    <row r="151" spans="1:10" ht="19.5" customHeight="1">
      <c r="A151" s="393" t="s">
        <v>16</v>
      </c>
      <c r="B151" s="516" t="s">
        <v>58</v>
      </c>
      <c r="C151" s="126">
        <f t="shared" si="17"/>
        <v>117997</v>
      </c>
      <c r="D151" s="95">
        <f t="shared" si="18"/>
        <v>132033</v>
      </c>
      <c r="E151" s="125">
        <f>C151/Składka!C61</f>
        <v>0.20148659909294575</v>
      </c>
      <c r="F151" s="96">
        <f>D151/Składka!D61</f>
        <v>0.18262330908185564</v>
      </c>
      <c r="G151" s="126">
        <f t="shared" si="19"/>
        <v>35828</v>
      </c>
      <c r="H151" s="95">
        <f t="shared" si="20"/>
        <v>40103</v>
      </c>
      <c r="I151" s="125">
        <f>G151/Składka!C61</f>
        <v>0.06117835090978635</v>
      </c>
      <c r="J151" s="125">
        <f>H151/Składka!D61</f>
        <v>0.05546903095521315</v>
      </c>
    </row>
    <row r="152" spans="1:10" ht="19.5" customHeight="1">
      <c r="A152" s="393" t="s">
        <v>17</v>
      </c>
      <c r="B152" s="516" t="s">
        <v>288</v>
      </c>
      <c r="C152" s="126">
        <f t="shared" si="17"/>
        <v>26487</v>
      </c>
      <c r="D152" s="95">
        <f t="shared" si="18"/>
        <v>41638</v>
      </c>
      <c r="E152" s="125">
        <f>C152/Składka!C62</f>
        <v>0.18772857426360107</v>
      </c>
      <c r="F152" s="96">
        <f>D152/Składka!D62</f>
        <v>0.21340782122905028</v>
      </c>
      <c r="G152" s="126">
        <f t="shared" si="19"/>
        <v>11287</v>
      </c>
      <c r="H152" s="95">
        <f t="shared" si="20"/>
        <v>14582</v>
      </c>
      <c r="I152" s="125">
        <f>G152/Składka!C62</f>
        <v>0.07999744847333655</v>
      </c>
      <c r="J152" s="125">
        <f>H152/Składka!D62</f>
        <v>0.07473732766131926</v>
      </c>
    </row>
    <row r="153" spans="1:10" ht="19.5" customHeight="1">
      <c r="A153" s="393" t="s">
        <v>18</v>
      </c>
      <c r="B153" s="516" t="s">
        <v>59</v>
      </c>
      <c r="C153" s="126">
        <f t="shared" si="17"/>
        <v>681</v>
      </c>
      <c r="D153" s="95">
        <f t="shared" si="18"/>
        <v>666</v>
      </c>
      <c r="E153" s="125">
        <f>C153/Składka!C63</f>
        <v>0.029261375843251836</v>
      </c>
      <c r="F153" s="96">
        <f>D153/Składka!D63</f>
        <v>0.029440367783573514</v>
      </c>
      <c r="G153" s="126">
        <f t="shared" si="19"/>
        <v>2456</v>
      </c>
      <c r="H153" s="95">
        <f t="shared" si="20"/>
        <v>2493</v>
      </c>
      <c r="I153" s="125">
        <f>G153/Składka!C63</f>
        <v>0.10553001332015641</v>
      </c>
      <c r="J153" s="125">
        <f>H153/Składka!D63</f>
        <v>0.11020245778445761</v>
      </c>
    </row>
    <row r="154" spans="1:10" ht="19.5" customHeight="1">
      <c r="A154" s="393" t="s">
        <v>19</v>
      </c>
      <c r="B154" s="516" t="s">
        <v>82</v>
      </c>
      <c r="C154" s="126">
        <f t="shared" si="17"/>
        <v>8166</v>
      </c>
      <c r="D154" s="95">
        <f t="shared" si="18"/>
        <v>9407</v>
      </c>
      <c r="E154" s="125">
        <f>C154/Składka!C64</f>
        <v>0.6904540458273443</v>
      </c>
      <c r="F154" s="96">
        <f>D154/Składka!D64</f>
        <v>0.6816666666666666</v>
      </c>
      <c r="G154" s="126">
        <f t="shared" si="19"/>
        <v>3426</v>
      </c>
      <c r="H154" s="95">
        <f t="shared" si="20"/>
        <v>3611</v>
      </c>
      <c r="I154" s="125">
        <f>G154/Składka!C64</f>
        <v>0.28967616470787183</v>
      </c>
      <c r="J154" s="125">
        <f>H154/Składka!D64</f>
        <v>0.26166666666666666</v>
      </c>
    </row>
    <row r="155" spans="1:10" ht="19.5" customHeight="1">
      <c r="A155" s="393" t="s">
        <v>20</v>
      </c>
      <c r="B155" s="516" t="s">
        <v>79</v>
      </c>
      <c r="C155" s="126">
        <f t="shared" si="17"/>
        <v>399795</v>
      </c>
      <c r="D155" s="95">
        <f t="shared" si="18"/>
        <v>499219</v>
      </c>
      <c r="E155" s="125">
        <f>C155/Składka!C65</f>
        <v>0.22148951623491922</v>
      </c>
      <c r="F155" s="96">
        <f>D155/Składka!D65</f>
        <v>0.2285942583447237</v>
      </c>
      <c r="G155" s="126">
        <f t="shared" si="19"/>
        <v>81354</v>
      </c>
      <c r="H155" s="95">
        <f t="shared" si="20"/>
        <v>94090</v>
      </c>
      <c r="I155" s="125">
        <f>G155/Składka!C65</f>
        <v>0.045070744015747115</v>
      </c>
      <c r="J155" s="125">
        <f>H155/Składka!D65</f>
        <v>0.04308416500104173</v>
      </c>
    </row>
    <row r="156" spans="1:10" ht="19.5" customHeight="1">
      <c r="A156" s="393" t="s">
        <v>21</v>
      </c>
      <c r="B156" s="516" t="s">
        <v>221</v>
      </c>
      <c r="C156" s="126">
        <f t="shared" si="17"/>
        <v>22837</v>
      </c>
      <c r="D156" s="95">
        <f t="shared" si="18"/>
        <v>21583</v>
      </c>
      <c r="E156" s="125">
        <f>C156/Składka!C66</f>
        <v>0.1480499442470762</v>
      </c>
      <c r="F156" s="96">
        <f>D156/Składka!D66</f>
        <v>0.10385429698777789</v>
      </c>
      <c r="G156" s="126">
        <f t="shared" si="19"/>
        <v>9325</v>
      </c>
      <c r="H156" s="95">
        <f t="shared" si="20"/>
        <v>11103</v>
      </c>
      <c r="I156" s="125">
        <f>G156/Składka!C66</f>
        <v>0.060453024920260355</v>
      </c>
      <c r="J156" s="125">
        <f>H156/Składka!D66</f>
        <v>0.05342604176691367</v>
      </c>
    </row>
    <row r="157" spans="1:10" ht="19.5" customHeight="1">
      <c r="A157" s="393" t="s">
        <v>22</v>
      </c>
      <c r="B157" s="516" t="s">
        <v>60</v>
      </c>
      <c r="C157" s="126">
        <f t="shared" si="17"/>
        <v>84323</v>
      </c>
      <c r="D157" s="95">
        <f t="shared" si="18"/>
        <v>120075</v>
      </c>
      <c r="E157" s="125">
        <f>C157/Składka!C67</f>
        <v>0.33318450146592804</v>
      </c>
      <c r="F157" s="96">
        <f>D157/Składka!D67</f>
        <v>0.34359565737439407</v>
      </c>
      <c r="G157" s="126">
        <f t="shared" si="19"/>
        <v>19880</v>
      </c>
      <c r="H157" s="95">
        <f t="shared" si="20"/>
        <v>24145</v>
      </c>
      <c r="I157" s="125">
        <f>G157/Składka!C67</f>
        <v>0.07855161568187385</v>
      </c>
      <c r="J157" s="125">
        <f>H157/Składka!D67</f>
        <v>0.06909112760611905</v>
      </c>
    </row>
    <row r="158" spans="1:10" ht="19.5" customHeight="1">
      <c r="A158" s="393" t="s">
        <v>23</v>
      </c>
      <c r="B158" s="516" t="s">
        <v>76</v>
      </c>
      <c r="C158" s="126">
        <f t="shared" si="17"/>
        <v>90087</v>
      </c>
      <c r="D158" s="95">
        <f t="shared" si="18"/>
        <v>110408</v>
      </c>
      <c r="E158" s="125">
        <f>C158/Składka!C68</f>
        <v>0.15011072471785608</v>
      </c>
      <c r="F158" s="96">
        <f>D158/Składka!D68</f>
        <v>0.1511378320958451</v>
      </c>
      <c r="G158" s="126">
        <f t="shared" si="19"/>
        <v>58288</v>
      </c>
      <c r="H158" s="95">
        <f t="shared" si="20"/>
        <v>70119</v>
      </c>
      <c r="I158" s="125">
        <f>G158/Składka!C68</f>
        <v>0.09712448990813764</v>
      </c>
      <c r="J158" s="125">
        <f>H158/Składka!D68</f>
        <v>0.09598610289769367</v>
      </c>
    </row>
    <row r="159" spans="1:10" ht="19.5" customHeight="1">
      <c r="A159" s="393" t="s">
        <v>24</v>
      </c>
      <c r="B159" s="516" t="s">
        <v>307</v>
      </c>
      <c r="C159" s="126">
        <f t="shared" si="17"/>
        <v>122500</v>
      </c>
      <c r="D159" s="95">
        <f t="shared" si="18"/>
        <v>129095</v>
      </c>
      <c r="E159" s="125">
        <f>C159/Składka!C69</f>
        <v>0.14300890741194738</v>
      </c>
      <c r="F159" s="96">
        <f>D159/Składka!D69</f>
        <v>0.15387576940864597</v>
      </c>
      <c r="G159" s="126">
        <f t="shared" si="19"/>
        <v>120307</v>
      </c>
      <c r="H159" s="95">
        <f t="shared" si="20"/>
        <v>119546</v>
      </c>
      <c r="I159" s="125">
        <f>G159/Składka!C69</f>
        <v>0.14044875611436042</v>
      </c>
      <c r="J159" s="125">
        <f>H159/Składka!D69</f>
        <v>0.14249376606162897</v>
      </c>
    </row>
    <row r="160" spans="1:10" ht="19.5" customHeight="1">
      <c r="A160" s="393" t="s">
        <v>25</v>
      </c>
      <c r="B160" s="516" t="s">
        <v>308</v>
      </c>
      <c r="C160" s="126">
        <f t="shared" si="17"/>
        <v>16556</v>
      </c>
      <c r="D160" s="95">
        <f t="shared" si="18"/>
        <v>17327</v>
      </c>
      <c r="E160" s="125">
        <f>C160/Składka!C70</f>
        <v>0.1849419124218052</v>
      </c>
      <c r="F160" s="96">
        <f>D160/Składka!D70</f>
        <v>0.19571233325426676</v>
      </c>
      <c r="G160" s="126">
        <f t="shared" si="19"/>
        <v>7265</v>
      </c>
      <c r="H160" s="95">
        <f t="shared" si="20"/>
        <v>7248</v>
      </c>
      <c r="I160" s="125">
        <f>G160/Składka!C70</f>
        <v>0.0811550491510277</v>
      </c>
      <c r="J160" s="125">
        <f>H160/Składka!D70</f>
        <v>0.08186777811663448</v>
      </c>
    </row>
    <row r="161" spans="1:10" ht="19.5" customHeight="1">
      <c r="A161" s="393" t="s">
        <v>26</v>
      </c>
      <c r="B161" s="516" t="s">
        <v>80</v>
      </c>
      <c r="C161" s="126">
        <f t="shared" si="17"/>
        <v>23969</v>
      </c>
      <c r="D161" s="95">
        <f t="shared" si="18"/>
        <v>25250</v>
      </c>
      <c r="E161" s="524">
        <f>C161/Składka!C71</f>
        <v>0.40496384402243696</v>
      </c>
      <c r="F161" s="96">
        <f>D161/Składka!D71</f>
        <v>0.3725672465436088</v>
      </c>
      <c r="G161" s="126">
        <f t="shared" si="19"/>
        <v>11589</v>
      </c>
      <c r="H161" s="95">
        <f t="shared" si="20"/>
        <v>12316</v>
      </c>
      <c r="I161" s="524">
        <f>G161/Składka!C71</f>
        <v>0.19579982428870718</v>
      </c>
      <c r="J161" s="125">
        <f>H161/Składka!D71</f>
        <v>0.18172428548241926</v>
      </c>
    </row>
    <row r="162" spans="1:10" ht="19.5" customHeight="1">
      <c r="A162" s="393" t="s">
        <v>27</v>
      </c>
      <c r="B162" s="516" t="s">
        <v>309</v>
      </c>
      <c r="C162" s="126">
        <f t="shared" si="17"/>
        <v>142784</v>
      </c>
      <c r="D162" s="95">
        <f t="shared" si="18"/>
        <v>152713</v>
      </c>
      <c r="E162" s="125">
        <f>C162/Składka!C72</f>
        <v>0.1995784341680784</v>
      </c>
      <c r="F162" s="96">
        <f>D162/Składka!D72</f>
        <v>0.19857046636031944</v>
      </c>
      <c r="G162" s="126">
        <f t="shared" si="19"/>
        <v>80071</v>
      </c>
      <c r="H162" s="95">
        <f t="shared" si="20"/>
        <v>81418</v>
      </c>
      <c r="I162" s="125">
        <f>G162/Składka!C72</f>
        <v>0.11192041686934255</v>
      </c>
      <c r="J162" s="125">
        <f>H162/Składka!D72</f>
        <v>0.10586662713799408</v>
      </c>
    </row>
    <row r="163" spans="1:10" ht="19.5" customHeight="1">
      <c r="A163" s="393" t="s">
        <v>28</v>
      </c>
      <c r="B163" s="516" t="s">
        <v>61</v>
      </c>
      <c r="C163" s="126">
        <f t="shared" si="17"/>
        <v>4630</v>
      </c>
      <c r="D163" s="95">
        <f t="shared" si="18"/>
        <v>4442</v>
      </c>
      <c r="E163" s="125">
        <f>C163/Składka!C73</f>
        <v>0.30837884641001734</v>
      </c>
      <c r="F163" s="96">
        <f>D163/Składka!D73</f>
        <v>0.15890391357229736</v>
      </c>
      <c r="G163" s="126">
        <f t="shared" si="19"/>
        <v>9355</v>
      </c>
      <c r="H163" s="95">
        <f t="shared" si="20"/>
        <v>8164</v>
      </c>
      <c r="I163" s="125">
        <f>G163/Składka!C73</f>
        <v>0.6230851205541494</v>
      </c>
      <c r="J163" s="125">
        <f>H163/Składka!D73</f>
        <v>0.2920512270158117</v>
      </c>
    </row>
    <row r="164" spans="1:10" ht="19.5" customHeight="1">
      <c r="A164" s="393" t="s">
        <v>29</v>
      </c>
      <c r="B164" s="54" t="s">
        <v>222</v>
      </c>
      <c r="C164" s="560" t="str">
        <f t="shared" si="17"/>
        <v>bd</v>
      </c>
      <c r="D164" s="560" t="str">
        <f t="shared" si="18"/>
        <v>bd</v>
      </c>
      <c r="E164" s="574" t="str">
        <f>H69</f>
        <v>X</v>
      </c>
      <c r="F164" s="574" t="str">
        <f>E164</f>
        <v>X</v>
      </c>
      <c r="G164" s="560" t="str">
        <f>J69</f>
        <v>bd</v>
      </c>
      <c r="H164" s="560" t="str">
        <f>G164</f>
        <v>bd</v>
      </c>
      <c r="I164" s="574" t="s">
        <v>77</v>
      </c>
      <c r="J164" s="574" t="s">
        <v>77</v>
      </c>
    </row>
    <row r="165" spans="1:10" ht="19.5" customHeight="1">
      <c r="A165" s="393" t="s">
        <v>34</v>
      </c>
      <c r="B165" s="516" t="s">
        <v>310</v>
      </c>
      <c r="C165" s="559">
        <f>F70</f>
        <v>9273</v>
      </c>
      <c r="D165" s="559">
        <f t="shared" si="18"/>
        <v>7691</v>
      </c>
      <c r="E165" s="125">
        <f>C165/Składka!C75</f>
        <v>0.12366143464867244</v>
      </c>
      <c r="F165" s="96">
        <f>D165/Składka!D75</f>
        <v>0.12383267855992787</v>
      </c>
      <c r="G165" s="126">
        <f aca="true" t="shared" si="21" ref="G165:G178">I70</f>
        <v>5252</v>
      </c>
      <c r="H165" s="95">
        <f aca="true" t="shared" si="22" ref="H165:H178">J70</f>
        <v>5683</v>
      </c>
      <c r="I165" s="125">
        <f>G165/Składka!C75</f>
        <v>0.07003880672649926</v>
      </c>
      <c r="J165" s="125">
        <f>H165/Składka!D75</f>
        <v>0.09150189991627487</v>
      </c>
    </row>
    <row r="166" spans="1:10" ht="19.5" customHeight="1">
      <c r="A166" s="393" t="s">
        <v>35</v>
      </c>
      <c r="B166" s="516" t="s">
        <v>213</v>
      </c>
      <c r="C166" s="559">
        <f aca="true" t="shared" si="23" ref="C166:C178">F71</f>
        <v>42557</v>
      </c>
      <c r="D166" s="559">
        <f aca="true" t="shared" si="24" ref="D166:D178">G71</f>
        <v>57907</v>
      </c>
      <c r="E166" s="125">
        <f>C166/Składka!C76</f>
        <v>0.11876217426005614</v>
      </c>
      <c r="F166" s="96">
        <f>D166/Składka!D76</f>
        <v>0.12775923274300552</v>
      </c>
      <c r="G166" s="126">
        <f t="shared" si="21"/>
        <v>19127</v>
      </c>
      <c r="H166" s="95">
        <f t="shared" si="22"/>
        <v>21768</v>
      </c>
      <c r="I166" s="125">
        <f>G166/Składka!C76</f>
        <v>0.053376979276548955</v>
      </c>
      <c r="J166" s="125">
        <f>H166/Składka!D76</f>
        <v>0.048026369495047995</v>
      </c>
    </row>
    <row r="167" spans="1:10" ht="19.5" customHeight="1">
      <c r="A167" s="393" t="s">
        <v>36</v>
      </c>
      <c r="B167" s="516" t="s">
        <v>311</v>
      </c>
      <c r="C167" s="559">
        <f t="shared" si="23"/>
        <v>0</v>
      </c>
      <c r="D167" s="559">
        <f t="shared" si="24"/>
        <v>60</v>
      </c>
      <c r="E167" s="574" t="s">
        <v>77</v>
      </c>
      <c r="F167" s="96">
        <f>D167/Składka!D77</f>
        <v>0.11560693641618497</v>
      </c>
      <c r="G167" s="126">
        <f t="shared" si="21"/>
        <v>798</v>
      </c>
      <c r="H167" s="95">
        <f t="shared" si="22"/>
        <v>398</v>
      </c>
      <c r="I167" s="125">
        <f>G167/Składka!C77</f>
        <v>1.6521739130434783</v>
      </c>
      <c r="J167" s="125">
        <f>H167/Składka!D77</f>
        <v>0.766859344894027</v>
      </c>
    </row>
    <row r="168" spans="1:10" ht="19.5" customHeight="1">
      <c r="A168" s="393" t="s">
        <v>37</v>
      </c>
      <c r="B168" s="516" t="s">
        <v>223</v>
      </c>
      <c r="C168" s="559">
        <f t="shared" si="23"/>
        <v>4809</v>
      </c>
      <c r="D168" s="559">
        <f t="shared" si="24"/>
        <v>3712</v>
      </c>
      <c r="E168" s="125">
        <f>C168/Składka!C78</f>
        <v>0.14628581858003284</v>
      </c>
      <c r="F168" s="96">
        <f>D168/Składka!D78</f>
        <v>0.09900778832817668</v>
      </c>
      <c r="G168" s="126">
        <f t="shared" si="21"/>
        <v>5789</v>
      </c>
      <c r="H168" s="95">
        <f t="shared" si="22"/>
        <v>5802</v>
      </c>
      <c r="I168" s="125">
        <f>G168/Składka!C78</f>
        <v>0.1760966113037659</v>
      </c>
      <c r="J168" s="125">
        <f>H168/Składka!D78</f>
        <v>0.15475301397631494</v>
      </c>
    </row>
    <row r="169" spans="1:10" ht="19.5" customHeight="1">
      <c r="A169" s="393" t="s">
        <v>38</v>
      </c>
      <c r="B169" s="516" t="s">
        <v>62</v>
      </c>
      <c r="C169" s="559">
        <f t="shared" si="23"/>
        <v>67458</v>
      </c>
      <c r="D169" s="559">
        <f t="shared" si="24"/>
        <v>47704</v>
      </c>
      <c r="E169" s="125">
        <f>C169/Składka!C79</f>
        <v>0.22713207788578413</v>
      </c>
      <c r="F169" s="96">
        <f>D169/Składka!D79</f>
        <v>0.17467914095827458</v>
      </c>
      <c r="G169" s="126">
        <f t="shared" si="21"/>
        <v>11674</v>
      </c>
      <c r="H169" s="95">
        <f t="shared" si="22"/>
        <v>11741</v>
      </c>
      <c r="I169" s="125">
        <f>G169/Składka!C79</f>
        <v>0.03930652965161499</v>
      </c>
      <c r="J169" s="125">
        <f>H169/Składka!D79</f>
        <v>0.042992365294128414</v>
      </c>
    </row>
    <row r="170" spans="1:10" ht="19.5" customHeight="1">
      <c r="A170" s="393" t="s">
        <v>39</v>
      </c>
      <c r="B170" s="516" t="s">
        <v>259</v>
      </c>
      <c r="C170" s="559">
        <f t="shared" si="23"/>
        <v>66647</v>
      </c>
      <c r="D170" s="559">
        <f t="shared" si="24"/>
        <v>73812</v>
      </c>
      <c r="E170" s="125">
        <f>C170/Składka!C80</f>
        <v>0.15662336319455542</v>
      </c>
      <c r="F170" s="593">
        <f>D170/Składka!D80</f>
        <v>0.16735289849814988</v>
      </c>
      <c r="G170" s="126">
        <f t="shared" si="21"/>
        <v>52051</v>
      </c>
      <c r="H170" s="95">
        <f t="shared" si="22"/>
        <v>56046</v>
      </c>
      <c r="I170" s="125">
        <f>G170/Składka!C80</f>
        <v>0.12232212519152856</v>
      </c>
      <c r="J170" s="125">
        <f>H170/Składka!D80</f>
        <v>0.1270722992091707</v>
      </c>
    </row>
    <row r="171" spans="1:10" ht="19.5" customHeight="1">
      <c r="A171" s="393" t="s">
        <v>40</v>
      </c>
      <c r="B171" s="516" t="s">
        <v>312</v>
      </c>
      <c r="C171" s="559">
        <f t="shared" si="23"/>
        <v>23744</v>
      </c>
      <c r="D171" s="559">
        <f t="shared" si="24"/>
        <v>42940</v>
      </c>
      <c r="E171" s="125">
        <f>C171/Składka!C81</f>
        <v>0.1288851736454138</v>
      </c>
      <c r="F171" s="96">
        <f>D171/Składka!D81</f>
        <v>0.19106438077609336</v>
      </c>
      <c r="G171" s="126">
        <f t="shared" si="21"/>
        <v>9484</v>
      </c>
      <c r="H171" s="95">
        <f t="shared" si="22"/>
        <v>12204</v>
      </c>
      <c r="I171" s="125">
        <f>G171/Składka!C81</f>
        <v>0.05148024708781605</v>
      </c>
      <c r="J171" s="125">
        <f>H171/Składka!D81</f>
        <v>0.054302508220573906</v>
      </c>
    </row>
    <row r="172" spans="1:10" ht="19.5" customHeight="1">
      <c r="A172" s="393" t="s">
        <v>41</v>
      </c>
      <c r="B172" s="516" t="s">
        <v>63</v>
      </c>
      <c r="C172" s="559">
        <f t="shared" si="23"/>
        <v>1230011</v>
      </c>
      <c r="D172" s="559">
        <f t="shared" si="24"/>
        <v>1287578</v>
      </c>
      <c r="E172" s="125">
        <f>C172/Składka!C82</f>
        <v>0.14967663443293566</v>
      </c>
      <c r="F172" s="96">
        <f>D172/Składka!D82</f>
        <v>0.165261207913729</v>
      </c>
      <c r="G172" s="126">
        <f t="shared" si="21"/>
        <v>939278</v>
      </c>
      <c r="H172" s="95">
        <f t="shared" si="22"/>
        <v>1006743</v>
      </c>
      <c r="I172" s="125">
        <f>G172/Składka!C82</f>
        <v>0.11429814029053313</v>
      </c>
      <c r="J172" s="125">
        <f>H172/Składka!D82</f>
        <v>0.12921591098845372</v>
      </c>
    </row>
    <row r="173" spans="1:10" ht="19.5" customHeight="1">
      <c r="A173" s="393" t="s">
        <v>42</v>
      </c>
      <c r="B173" s="516" t="s">
        <v>214</v>
      </c>
      <c r="C173" s="559">
        <f t="shared" si="23"/>
        <v>18323</v>
      </c>
      <c r="D173" s="559">
        <f t="shared" si="24"/>
        <v>17981</v>
      </c>
      <c r="E173" s="125">
        <f>C173/Składka!C83</f>
        <v>0.239864378379086</v>
      </c>
      <c r="F173" s="96">
        <f>D173/Składka!D83</f>
        <v>0.25139461726669</v>
      </c>
      <c r="G173" s="126">
        <f t="shared" si="21"/>
        <v>21800</v>
      </c>
      <c r="H173" s="95">
        <f t="shared" si="22"/>
        <v>19452</v>
      </c>
      <c r="I173" s="125">
        <f>G173/Składka!C83</f>
        <v>0.28538140308159554</v>
      </c>
      <c r="J173" s="125">
        <f>H173/Składka!D83</f>
        <v>0.27196085284865434</v>
      </c>
    </row>
    <row r="174" spans="1:10" ht="19.5" customHeight="1">
      <c r="A174" s="393" t="s">
        <v>43</v>
      </c>
      <c r="B174" s="516" t="s">
        <v>64</v>
      </c>
      <c r="C174" s="559">
        <f t="shared" si="23"/>
        <v>20962</v>
      </c>
      <c r="D174" s="559">
        <f t="shared" si="24"/>
        <v>28061</v>
      </c>
      <c r="E174" s="125">
        <f>C174/Składka!C84</f>
        <v>0.22592744282296134</v>
      </c>
      <c r="F174" s="96">
        <f>D174/Składka!D84</f>
        <v>0.16828791440771482</v>
      </c>
      <c r="G174" s="126">
        <f t="shared" si="21"/>
        <v>12466</v>
      </c>
      <c r="H174" s="95">
        <f t="shared" si="22"/>
        <v>12474</v>
      </c>
      <c r="I174" s="125">
        <f>G174/Składka!C84</f>
        <v>0.13435795736241943</v>
      </c>
      <c r="J174" s="125">
        <f>H174/Składka!D84</f>
        <v>0.07480928849014057</v>
      </c>
    </row>
    <row r="175" spans="1:10" ht="19.5" customHeight="1">
      <c r="A175" s="393" t="s">
        <v>68</v>
      </c>
      <c r="B175" s="516" t="s">
        <v>65</v>
      </c>
      <c r="C175" s="559">
        <f t="shared" si="23"/>
        <v>23833</v>
      </c>
      <c r="D175" s="559">
        <f t="shared" si="24"/>
        <v>30154</v>
      </c>
      <c r="E175" s="125">
        <f>C175/Składka!C85</f>
        <v>0.12667963600799423</v>
      </c>
      <c r="F175" s="96">
        <f>D175/Składka!D85</f>
        <v>0.12954362871663566</v>
      </c>
      <c r="G175" s="126">
        <f t="shared" si="21"/>
        <v>23042</v>
      </c>
      <c r="H175" s="95">
        <f t="shared" si="22"/>
        <v>26883</v>
      </c>
      <c r="I175" s="125">
        <f>G175/Składka!C85</f>
        <v>0.1224752306841859</v>
      </c>
      <c r="J175" s="125">
        <f>H175/Składka!D85</f>
        <v>0.11549119091295737</v>
      </c>
    </row>
    <row r="176" spans="1:10" ht="19.5" customHeight="1">
      <c r="A176" s="393" t="s">
        <v>75</v>
      </c>
      <c r="B176" s="516" t="s">
        <v>224</v>
      </c>
      <c r="C176" s="559">
        <f t="shared" si="23"/>
        <v>11210</v>
      </c>
      <c r="D176" s="559">
        <f t="shared" si="24"/>
        <v>14084</v>
      </c>
      <c r="E176" s="125">
        <f>C176/Składka!C86</f>
        <v>0.2809735067799584</v>
      </c>
      <c r="F176" s="96">
        <f>D176/Składka!D86</f>
        <v>0.27873654211526283</v>
      </c>
      <c r="G176" s="126">
        <f t="shared" si="21"/>
        <v>4882</v>
      </c>
      <c r="H176" s="95">
        <f t="shared" si="22"/>
        <v>4813</v>
      </c>
      <c r="I176" s="125">
        <f>G176/Składka!C86</f>
        <v>0.12236509010702559</v>
      </c>
      <c r="J176" s="125">
        <f>H176/Składka!D86</f>
        <v>0.09525411652944901</v>
      </c>
    </row>
    <row r="177" spans="1:10" ht="19.5" customHeight="1">
      <c r="A177" s="393" t="s">
        <v>78</v>
      </c>
      <c r="B177" s="516" t="s">
        <v>225</v>
      </c>
      <c r="C177" s="559">
        <f t="shared" si="23"/>
        <v>140464</v>
      </c>
      <c r="D177" s="559">
        <f t="shared" si="24"/>
        <v>178523</v>
      </c>
      <c r="E177" s="125">
        <f>C177/Składka!C87</f>
        <v>0.211265042391682</v>
      </c>
      <c r="F177" s="96">
        <f>D177/Składka!D87</f>
        <v>0.2317240645265131</v>
      </c>
      <c r="G177" s="126">
        <f t="shared" si="21"/>
        <v>62748</v>
      </c>
      <c r="H177" s="95">
        <f t="shared" si="22"/>
        <v>64529</v>
      </c>
      <c r="I177" s="125">
        <f>G177/Składka!C87</f>
        <v>0.09437620230089747</v>
      </c>
      <c r="J177" s="125">
        <f>H177/Składka!D87</f>
        <v>0.08375907955743161</v>
      </c>
    </row>
    <row r="178" spans="1:10" ht="19.5" customHeight="1" thickBot="1">
      <c r="A178" s="393" t="s">
        <v>81</v>
      </c>
      <c r="B178" s="516" t="s">
        <v>66</v>
      </c>
      <c r="C178" s="559">
        <f t="shared" si="23"/>
        <v>441848</v>
      </c>
      <c r="D178" s="559">
        <f t="shared" si="24"/>
        <v>507619</v>
      </c>
      <c r="E178" s="131">
        <f>C178/Składka!C87</f>
        <v>0.6645619977409152</v>
      </c>
      <c r="F178" s="129">
        <f>D178/Składka!D87</f>
        <v>0.6588929040565308</v>
      </c>
      <c r="G178" s="126">
        <f t="shared" si="21"/>
        <v>184838</v>
      </c>
      <c r="H178" s="95">
        <f t="shared" si="22"/>
        <v>167034</v>
      </c>
      <c r="I178" s="131">
        <f>G178/Składka!C87</f>
        <v>0.2780058086455869</v>
      </c>
      <c r="J178" s="131">
        <f>H178/Składka!D87</f>
        <v>0.2168112646220464</v>
      </c>
    </row>
    <row r="179" spans="1:10" ht="19.5" customHeight="1" thickBot="1">
      <c r="A179" s="386" t="s">
        <v>298</v>
      </c>
      <c r="B179" s="427" t="s">
        <v>2</v>
      </c>
      <c r="C179" s="99">
        <f>F84</f>
        <v>3666538</v>
      </c>
      <c r="D179" s="64">
        <f>G84</f>
        <v>4181171</v>
      </c>
      <c r="E179" s="135">
        <f>C179/Składka!C89</f>
        <v>0.18218768043424466</v>
      </c>
      <c r="F179" s="238">
        <f>D179/Składka!D89</f>
        <v>0.20014688006943632</v>
      </c>
      <c r="G179" s="99">
        <f>I84</f>
        <v>1916969</v>
      </c>
      <c r="H179" s="64">
        <f>J84</f>
        <v>2051602</v>
      </c>
      <c r="I179" s="135">
        <f>G179/Składka!C89</f>
        <v>0.0952528340288178</v>
      </c>
      <c r="J179" s="135">
        <f>H179/Składka!D89</f>
        <v>0.09820735373994885</v>
      </c>
    </row>
    <row r="180" spans="3:10" ht="19.5" customHeight="1">
      <c r="C180" s="31"/>
      <c r="D180" s="31"/>
      <c r="E180" s="31"/>
      <c r="F180" s="31"/>
      <c r="G180" s="31"/>
      <c r="H180" s="31"/>
      <c r="I180" s="31"/>
      <c r="J180" s="31"/>
    </row>
    <row r="181" spans="3:4" ht="19.5" customHeight="1">
      <c r="C181" s="4"/>
      <c r="D181" s="4"/>
    </row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spans="1:2" ht="19.5" customHeight="1">
      <c r="A236"/>
      <c r="B236"/>
    </row>
    <row r="237" spans="1:2" ht="19.5" customHeight="1">
      <c r="A237"/>
      <c r="B237"/>
    </row>
    <row r="238" spans="1:2" ht="19.5" customHeight="1">
      <c r="A238"/>
      <c r="B238"/>
    </row>
    <row r="239" spans="1:2" ht="19.5" customHeight="1">
      <c r="A239"/>
      <c r="B239"/>
    </row>
    <row r="240" spans="1:2" ht="19.5" customHeight="1">
      <c r="A240"/>
      <c r="B240"/>
    </row>
    <row r="241" spans="1:2" ht="19.5" customHeight="1">
      <c r="A241"/>
      <c r="B241"/>
    </row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</sheetData>
  <mergeCells count="7">
    <mergeCell ref="I47:J47"/>
    <mergeCell ref="A139:J139"/>
    <mergeCell ref="L47:M47"/>
    <mergeCell ref="I3:J3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80"/>
  <sheetViews>
    <sheetView zoomScale="75" zoomScaleNormal="75" workbookViewId="0" topLeftCell="A1">
      <selection activeCell="G60" sqref="G60"/>
    </sheetView>
  </sheetViews>
  <sheetFormatPr defaultColWidth="9.140625" defaultRowHeight="12.75"/>
  <cols>
    <col min="1" max="1" width="3.8515625" style="55" customWidth="1"/>
    <col min="2" max="2" width="50.8515625" style="53" customWidth="1"/>
    <col min="3" max="3" width="26.421875" style="54" customWidth="1"/>
    <col min="4" max="4" width="22.140625" style="54" customWidth="1"/>
    <col min="5" max="5" width="16.8515625" style="54" customWidth="1"/>
    <col min="6" max="6" width="15.7109375" style="54" customWidth="1"/>
    <col min="7" max="7" width="15.140625" style="54" customWidth="1"/>
    <col min="8" max="8" width="14.8515625" style="54" customWidth="1"/>
    <col min="9" max="9" width="11.57421875" style="54" bestFit="1" customWidth="1"/>
    <col min="10" max="10" width="9.140625" style="54" customWidth="1"/>
    <col min="11" max="11" width="16.421875" style="54" customWidth="1"/>
    <col min="12" max="12" width="10.421875" style="54" bestFit="1" customWidth="1"/>
    <col min="13" max="13" width="13.7109375" style="54" customWidth="1"/>
    <col min="14" max="14" width="16.00390625" style="54" customWidth="1"/>
    <col min="15" max="15" width="11.8515625" style="54" customWidth="1"/>
    <col min="16" max="16" width="12.57421875" style="54" customWidth="1"/>
    <col min="17" max="18" width="13.57421875" style="54" customWidth="1"/>
    <col min="19" max="16384" width="9.140625" style="54" customWidth="1"/>
  </cols>
  <sheetData>
    <row r="1" spans="1:16" ht="19.5" customHeight="1">
      <c r="A1" s="608" t="s">
        <v>147</v>
      </c>
      <c r="B1" s="608"/>
      <c r="C1" s="608"/>
      <c r="D1" s="608"/>
      <c r="E1" s="608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9.5" customHeight="1" thickBot="1">
      <c r="A2" s="308"/>
      <c r="B2" s="308"/>
      <c r="C2" s="308"/>
      <c r="D2" s="308"/>
      <c r="E2" s="308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9.5" customHeight="1" thickBot="1">
      <c r="A3" s="144" t="s">
        <v>3</v>
      </c>
      <c r="B3" s="144" t="s">
        <v>4</v>
      </c>
      <c r="C3" s="145" t="s">
        <v>2</v>
      </c>
      <c r="D3" s="146"/>
      <c r="E3" s="147" t="s">
        <v>6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9.5" customHeight="1" thickBot="1">
      <c r="A4" s="148"/>
      <c r="B4" s="37"/>
      <c r="C4" s="386">
        <v>2008</v>
      </c>
      <c r="D4" s="386">
        <v>2009</v>
      </c>
      <c r="E4" s="486" t="s">
        <v>330</v>
      </c>
      <c r="F4" s="149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7" ht="19.5" customHeight="1">
      <c r="A5" s="150" t="s">
        <v>7</v>
      </c>
      <c r="B5" s="39" t="s">
        <v>0</v>
      </c>
      <c r="C5" s="40">
        <f>C45</f>
        <v>71003877</v>
      </c>
      <c r="D5" s="231">
        <f>D45</f>
        <v>71216818</v>
      </c>
      <c r="E5" s="41">
        <f>D5/C5</f>
        <v>1.0029990052515019</v>
      </c>
      <c r="G5" s="4"/>
    </row>
    <row r="6" spans="1:5" ht="19.5" customHeight="1" thickBot="1">
      <c r="A6" s="151" t="s">
        <v>8</v>
      </c>
      <c r="B6" s="42" t="s">
        <v>1</v>
      </c>
      <c r="C6" s="43">
        <f>C89</f>
        <v>26767010</v>
      </c>
      <c r="D6" s="232">
        <f>D89</f>
        <v>28667899</v>
      </c>
      <c r="E6" s="58">
        <f>D6/C6</f>
        <v>1.0710161127447555</v>
      </c>
    </row>
    <row r="7" spans="1:5" s="153" customFormat="1" ht="19.5" customHeight="1" thickBot="1">
      <c r="A7" s="152" t="s">
        <v>9</v>
      </c>
      <c r="B7" s="44" t="s">
        <v>2</v>
      </c>
      <c r="C7" s="45">
        <f>C5+C6</f>
        <v>97770887</v>
      </c>
      <c r="D7" s="334">
        <f>D5+D6</f>
        <v>99884717</v>
      </c>
      <c r="E7" s="58">
        <f>D7/C7</f>
        <v>1.0216202395709062</v>
      </c>
    </row>
    <row r="8" ht="19.5" customHeight="1"/>
    <row r="9" spans="1:17" ht="19.5" customHeight="1">
      <c r="A9" s="67"/>
      <c r="B9" s="6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7"/>
      <c r="B10" s="6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310" customFormat="1" ht="19.5" customHeight="1">
      <c r="A11" s="609" t="s">
        <v>150</v>
      </c>
      <c r="B11" s="609"/>
      <c r="C11" s="609"/>
      <c r="D11" s="609"/>
      <c r="E11" s="6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</row>
    <row r="12" spans="1:16" ht="19.5" customHeight="1" thickBot="1">
      <c r="A12" s="308"/>
      <c r="B12" s="308"/>
      <c r="C12" s="308"/>
      <c r="D12" s="308"/>
      <c r="E12" s="30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9.5" customHeight="1" thickBot="1">
      <c r="A13" s="144" t="s">
        <v>3</v>
      </c>
      <c r="B13" s="144" t="s">
        <v>148</v>
      </c>
      <c r="C13" s="145" t="s">
        <v>2</v>
      </c>
      <c r="D13" s="146"/>
      <c r="E13" s="147" t="s">
        <v>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9.5" customHeight="1" thickBot="1">
      <c r="A14" s="148"/>
      <c r="B14" s="157"/>
      <c r="C14" s="378">
        <v>2008</v>
      </c>
      <c r="D14" s="378">
        <v>2009</v>
      </c>
      <c r="E14" s="486" t="s">
        <v>330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5" ht="19.5" customHeight="1">
      <c r="A15" s="407" t="s">
        <v>7</v>
      </c>
      <c r="B15" s="514" t="s">
        <v>281</v>
      </c>
      <c r="C15" s="91">
        <f>'[32]Arkusz1'!B2</f>
        <v>4408936</v>
      </c>
      <c r="D15" s="130">
        <f>'[32]Arkusz1'!C2</f>
        <v>4886734</v>
      </c>
      <c r="E15" s="158">
        <f>D15/C15</f>
        <v>1.1083703641876408</v>
      </c>
    </row>
    <row r="16" spans="1:5" ht="19.5" customHeight="1">
      <c r="A16" s="409" t="s">
        <v>8</v>
      </c>
      <c r="B16" s="515" t="s">
        <v>217</v>
      </c>
      <c r="C16" s="127">
        <f>'[32]Arkusz1'!B3</f>
        <v>2557315</v>
      </c>
      <c r="D16" s="18">
        <f>'[32]Arkusz1'!C3</f>
        <v>2945718</v>
      </c>
      <c r="E16" s="139">
        <f aca="true" t="shared" si="0" ref="E16:E45">D16/C16</f>
        <v>1.1518792170694654</v>
      </c>
    </row>
    <row r="17" spans="1:5" ht="19.5" customHeight="1">
      <c r="A17" s="409" t="s">
        <v>9</v>
      </c>
      <c r="B17" s="515" t="s">
        <v>55</v>
      </c>
      <c r="C17" s="127">
        <f>'[32]Arkusz1'!B4</f>
        <v>6038361</v>
      </c>
      <c r="D17" s="18">
        <f>'[32]Arkusz1'!C4</f>
        <v>6404881</v>
      </c>
      <c r="E17" s="139">
        <f t="shared" si="0"/>
        <v>1.060698590230031</v>
      </c>
    </row>
    <row r="18" spans="1:5" ht="19.5" customHeight="1">
      <c r="A18" s="409" t="s">
        <v>12</v>
      </c>
      <c r="B18" s="515" t="s">
        <v>327</v>
      </c>
      <c r="C18" s="127">
        <f>'[32]Arkusz1'!B5</f>
        <v>11286238</v>
      </c>
      <c r="D18" s="18">
        <f>'[32]Arkusz1'!C5</f>
        <v>11690118</v>
      </c>
      <c r="E18" s="139">
        <f t="shared" si="0"/>
        <v>1.035785174829735</v>
      </c>
    </row>
    <row r="19" spans="1:5" ht="19.5" customHeight="1">
      <c r="A19" s="409" t="s">
        <v>13</v>
      </c>
      <c r="B19" s="515" t="s">
        <v>299</v>
      </c>
      <c r="C19" s="127">
        <f>'[32]Arkusz1'!B6</f>
        <v>1592792</v>
      </c>
      <c r="D19" s="18">
        <f>'[32]Arkusz1'!C6</f>
        <v>1348260</v>
      </c>
      <c r="E19" s="139">
        <f t="shared" si="0"/>
        <v>0.8464758738115209</v>
      </c>
    </row>
    <row r="20" spans="1:5" ht="19.5" customHeight="1">
      <c r="A20" s="409" t="s">
        <v>14</v>
      </c>
      <c r="B20" s="515" t="s">
        <v>282</v>
      </c>
      <c r="C20" s="127">
        <f>'[32]Arkusz1'!B7</f>
        <v>683378</v>
      </c>
      <c r="D20" s="18">
        <f>'[32]Arkusz1'!C7</f>
        <v>498794</v>
      </c>
      <c r="E20" s="139">
        <f t="shared" si="0"/>
        <v>0.7298947288323593</v>
      </c>
    </row>
    <row r="21" spans="1:5" ht="19.5" customHeight="1">
      <c r="A21" s="409" t="s">
        <v>15</v>
      </c>
      <c r="B21" s="515" t="s">
        <v>328</v>
      </c>
      <c r="C21" s="127">
        <f>'[32]Arkusz1'!B8</f>
        <v>67245</v>
      </c>
      <c r="D21" s="18">
        <f>'[32]Arkusz1'!C8</f>
        <v>206213</v>
      </c>
      <c r="E21" s="139">
        <f t="shared" si="0"/>
        <v>3.066592311696037</v>
      </c>
    </row>
    <row r="22" spans="1:5" ht="19.5" customHeight="1">
      <c r="A22" s="409" t="s">
        <v>16</v>
      </c>
      <c r="B22" s="515" t="s">
        <v>71</v>
      </c>
      <c r="C22" s="127">
        <f>'[32]Arkusz1'!B9</f>
        <v>216650</v>
      </c>
      <c r="D22" s="18">
        <f>'[32]Arkusz1'!C9</f>
        <v>221119</v>
      </c>
      <c r="E22" s="139">
        <f t="shared" si="0"/>
        <v>1.0206277405954305</v>
      </c>
    </row>
    <row r="23" spans="1:5" ht="19.5" customHeight="1">
      <c r="A23" s="409" t="s">
        <v>17</v>
      </c>
      <c r="B23" s="515" t="s">
        <v>56</v>
      </c>
      <c r="C23" s="127">
        <f>'[32]Arkusz1'!B10</f>
        <v>519895</v>
      </c>
      <c r="D23" s="18">
        <f>'[32]Arkusz1'!C10</f>
        <v>568418</v>
      </c>
      <c r="E23" s="139">
        <f t="shared" si="0"/>
        <v>1.0933323074851653</v>
      </c>
    </row>
    <row r="24" spans="1:5" ht="19.5" customHeight="1">
      <c r="A24" s="409" t="s">
        <v>18</v>
      </c>
      <c r="B24" s="515" t="s">
        <v>206</v>
      </c>
      <c r="C24" s="127">
        <f>'[32]Arkusz1'!B11</f>
        <v>9894</v>
      </c>
      <c r="D24" s="18">
        <f>'[32]Arkusz1'!C11</f>
        <v>16622</v>
      </c>
      <c r="E24" s="139">
        <f t="shared" si="0"/>
        <v>1.6800080857085102</v>
      </c>
    </row>
    <row r="25" spans="1:5" ht="19.5" customHeight="1">
      <c r="A25" s="409" t="s">
        <v>19</v>
      </c>
      <c r="B25" s="515" t="s">
        <v>207</v>
      </c>
      <c r="C25" s="127">
        <f>'[32]Arkusz1'!B12</f>
        <v>384108</v>
      </c>
      <c r="D25" s="18">
        <f>'[32]Arkusz1'!C12</f>
        <v>527222</v>
      </c>
      <c r="E25" s="139">
        <f t="shared" si="0"/>
        <v>1.3725879179814011</v>
      </c>
    </row>
    <row r="26" spans="1:5" ht="19.5" customHeight="1">
      <c r="A26" s="409" t="s">
        <v>20</v>
      </c>
      <c r="B26" s="515" t="s">
        <v>208</v>
      </c>
      <c r="C26" s="127">
        <f>'[32]Arkusz1'!B13</f>
        <v>2435841</v>
      </c>
      <c r="D26" s="18">
        <f>'[32]Arkusz1'!C13</f>
        <v>3625632</v>
      </c>
      <c r="E26" s="139">
        <f t="shared" si="0"/>
        <v>1.4884518324471918</v>
      </c>
    </row>
    <row r="27" spans="1:5" ht="19.5" customHeight="1">
      <c r="A27" s="409" t="s">
        <v>21</v>
      </c>
      <c r="B27" s="515" t="s">
        <v>73</v>
      </c>
      <c r="C27" s="127">
        <f>'[32]Arkusz1'!B14</f>
        <v>1086907</v>
      </c>
      <c r="D27" s="18">
        <f>'[32]Arkusz1'!C14</f>
        <v>1897344</v>
      </c>
      <c r="E27" s="139">
        <f t="shared" si="0"/>
        <v>1.7456360111766691</v>
      </c>
    </row>
    <row r="28" spans="1:5" ht="19.5" customHeight="1">
      <c r="A28" s="409" t="s">
        <v>22</v>
      </c>
      <c r="B28" s="515" t="s">
        <v>305</v>
      </c>
      <c r="C28" s="127">
        <f>'[32]Arkusz1'!B15</f>
        <v>368345</v>
      </c>
      <c r="D28" s="18">
        <f>'[32]Arkusz1'!C15</f>
        <v>466535</v>
      </c>
      <c r="E28" s="139">
        <f t="shared" si="0"/>
        <v>1.2665707421031913</v>
      </c>
    </row>
    <row r="29" spans="1:5" ht="19.5" customHeight="1">
      <c r="A29" s="409" t="s">
        <v>23</v>
      </c>
      <c r="B29" s="515" t="s">
        <v>306</v>
      </c>
      <c r="C29" s="127">
        <f>'[32]Arkusz1'!B16</f>
        <v>7751076</v>
      </c>
      <c r="D29" s="18">
        <f>'[32]Arkusz1'!C16</f>
        <v>7295288</v>
      </c>
      <c r="E29" s="139">
        <f t="shared" si="0"/>
        <v>0.9411968093204092</v>
      </c>
    </row>
    <row r="30" spans="1:5" ht="19.5" customHeight="1">
      <c r="A30" s="409" t="s">
        <v>24</v>
      </c>
      <c r="B30" s="515" t="s">
        <v>209</v>
      </c>
      <c r="C30" s="127">
        <f>'[32]Arkusz1'!B17</f>
        <v>9477</v>
      </c>
      <c r="D30" s="18">
        <f>'[32]Arkusz1'!C17</f>
        <v>8315</v>
      </c>
      <c r="E30" s="139">
        <f t="shared" si="0"/>
        <v>0.8773873588688403</v>
      </c>
    </row>
    <row r="31" spans="1:5" ht="19.5" customHeight="1">
      <c r="A31" s="409" t="s">
        <v>25</v>
      </c>
      <c r="B31" s="575" t="s">
        <v>300</v>
      </c>
      <c r="C31" s="577" t="s">
        <v>326</v>
      </c>
      <c r="D31" s="578" t="s">
        <v>326</v>
      </c>
      <c r="E31" s="159" t="s">
        <v>77</v>
      </c>
    </row>
    <row r="32" spans="1:5" ht="19.5" customHeight="1">
      <c r="A32" s="409" t="s">
        <v>26</v>
      </c>
      <c r="B32" s="515" t="s">
        <v>332</v>
      </c>
      <c r="C32" s="127">
        <f>'[32]Arkusz1'!B19</f>
        <v>2398</v>
      </c>
      <c r="D32" s="18">
        <f>'[32]Arkusz1'!C19</f>
        <v>4376</v>
      </c>
      <c r="E32" s="139">
        <f t="shared" si="0"/>
        <v>1.8248540450375312</v>
      </c>
    </row>
    <row r="33" spans="1:5" ht="19.5" customHeight="1">
      <c r="A33" s="409" t="s">
        <v>27</v>
      </c>
      <c r="B33" s="515" t="s">
        <v>283</v>
      </c>
      <c r="C33" s="127">
        <f>'[32]Arkusz1'!B20</f>
        <v>718178</v>
      </c>
      <c r="D33" s="18">
        <f>'[32]Arkusz1'!C20</f>
        <v>607232</v>
      </c>
      <c r="E33" s="139">
        <f t="shared" si="0"/>
        <v>0.8455174065482374</v>
      </c>
    </row>
    <row r="34" spans="1:5" ht="19.5" customHeight="1">
      <c r="A34" s="409" t="s">
        <v>28</v>
      </c>
      <c r="B34" s="515" t="s">
        <v>301</v>
      </c>
      <c r="C34" s="127">
        <f>'[32]Arkusz1'!B21</f>
        <v>1460771</v>
      </c>
      <c r="D34" s="18">
        <f>'[32]Arkusz1'!C21</f>
        <v>1632400</v>
      </c>
      <c r="E34" s="139">
        <f t="shared" si="0"/>
        <v>1.1174920641223025</v>
      </c>
    </row>
    <row r="35" spans="1:5" ht="19.5" customHeight="1">
      <c r="A35" s="409" t="s">
        <v>29</v>
      </c>
      <c r="B35" s="515" t="s">
        <v>210</v>
      </c>
      <c r="C35" s="127">
        <f>'[32]Arkusz1'!B22</f>
        <v>25917</v>
      </c>
      <c r="D35" s="18">
        <f>'[32]Arkusz1'!C22</f>
        <v>29348</v>
      </c>
      <c r="E35" s="139">
        <f t="shared" si="0"/>
        <v>1.1323841494000078</v>
      </c>
    </row>
    <row r="36" spans="1:5" ht="19.5" customHeight="1">
      <c r="A36" s="409" t="s">
        <v>34</v>
      </c>
      <c r="B36" s="515" t="s">
        <v>258</v>
      </c>
      <c r="C36" s="127">
        <f>'[32]Arkusz1'!B23</f>
        <v>142804</v>
      </c>
      <c r="D36" s="18">
        <f>'[32]Arkusz1'!C23</f>
        <v>177079</v>
      </c>
      <c r="E36" s="139">
        <f t="shared" si="0"/>
        <v>1.240014285314137</v>
      </c>
    </row>
    <row r="37" spans="1:5" ht="19.5" customHeight="1">
      <c r="A37" s="409" t="s">
        <v>35</v>
      </c>
      <c r="B37" s="515" t="s">
        <v>284</v>
      </c>
      <c r="C37" s="127">
        <f>'[32]Arkusz1'!B24</f>
        <v>24744156</v>
      </c>
      <c r="D37" s="18">
        <f>'[32]Arkusz1'!C24</f>
        <v>22105558</v>
      </c>
      <c r="E37" s="139">
        <f t="shared" si="0"/>
        <v>0.893364800965529</v>
      </c>
    </row>
    <row r="38" spans="1:5" ht="19.5" customHeight="1">
      <c r="A38" s="409" t="s">
        <v>36</v>
      </c>
      <c r="B38" s="515" t="s">
        <v>57</v>
      </c>
      <c r="C38" s="127">
        <f>'[32]Arkusz1'!B25</f>
        <v>120346</v>
      </c>
      <c r="D38" s="18">
        <f>'[32]Arkusz1'!C25</f>
        <v>132959</v>
      </c>
      <c r="E38" s="139">
        <f t="shared" si="0"/>
        <v>1.1048061422897313</v>
      </c>
    </row>
    <row r="39" spans="1:5" ht="19.5" customHeight="1">
      <c r="A39" s="409" t="s">
        <v>37</v>
      </c>
      <c r="B39" s="515" t="s">
        <v>211</v>
      </c>
      <c r="C39" s="127">
        <f>'[32]Arkusz1'!B26</f>
        <v>7154</v>
      </c>
      <c r="D39" s="18">
        <f>'[32]Arkusz1'!C26</f>
        <v>7781</v>
      </c>
      <c r="E39" s="139">
        <f t="shared" si="0"/>
        <v>1.0876432764886776</v>
      </c>
    </row>
    <row r="40" spans="1:5" ht="19.5" customHeight="1">
      <c r="A40" s="409" t="s">
        <v>38</v>
      </c>
      <c r="B40" s="515" t="s">
        <v>74</v>
      </c>
      <c r="C40" s="127">
        <f>'[32]Arkusz1'!B27</f>
        <v>1111910</v>
      </c>
      <c r="D40" s="18">
        <f>'[32]Arkusz1'!C27</f>
        <v>1443126</v>
      </c>
      <c r="E40" s="139">
        <f t="shared" si="0"/>
        <v>1.2978802241188585</v>
      </c>
    </row>
    <row r="41" spans="1:5" ht="19.5" customHeight="1">
      <c r="A41" s="409" t="s">
        <v>39</v>
      </c>
      <c r="B41" s="515" t="s">
        <v>218</v>
      </c>
      <c r="C41" s="127">
        <f>'[32]Arkusz1'!B28</f>
        <v>26071</v>
      </c>
      <c r="D41" s="18">
        <f>'[32]Arkusz1'!C28</f>
        <v>31283</v>
      </c>
      <c r="E41" s="139">
        <f t="shared" si="0"/>
        <v>1.1999156150512063</v>
      </c>
    </row>
    <row r="42" spans="1:5" ht="19.5" customHeight="1">
      <c r="A42" s="409" t="s">
        <v>40</v>
      </c>
      <c r="B42" s="515" t="s">
        <v>219</v>
      </c>
      <c r="C42" s="127">
        <f>'[32]Arkusz1'!B29</f>
        <v>685445</v>
      </c>
      <c r="D42" s="18">
        <f>'[32]Arkusz1'!C29</f>
        <v>556033</v>
      </c>
      <c r="E42" s="139">
        <f t="shared" si="0"/>
        <v>0.8112000233425001</v>
      </c>
    </row>
    <row r="43" spans="1:5" ht="19.5" customHeight="1">
      <c r="A43" s="409" t="s">
        <v>41</v>
      </c>
      <c r="B43" s="515" t="s">
        <v>220</v>
      </c>
      <c r="C43" s="127">
        <f>'[32]Arkusz1'!B30</f>
        <v>2719</v>
      </c>
      <c r="D43" s="18">
        <f>'[32]Arkusz1'!C30</f>
        <v>3193</v>
      </c>
      <c r="E43" s="139">
        <f t="shared" si="0"/>
        <v>1.1743287973519676</v>
      </c>
    </row>
    <row r="44" spans="1:5" ht="19.5" customHeight="1" thickBot="1">
      <c r="A44" s="517" t="s">
        <v>42</v>
      </c>
      <c r="B44" s="576" t="s">
        <v>285</v>
      </c>
      <c r="C44" s="127">
        <f>'[32]Arkusz1'!B31</f>
        <v>2539550</v>
      </c>
      <c r="D44" s="18">
        <f>'[32]Arkusz1'!C31</f>
        <v>1879237</v>
      </c>
      <c r="E44" s="139">
        <f t="shared" si="0"/>
        <v>0.739988186883503</v>
      </c>
    </row>
    <row r="45" spans="1:5" ht="19.5" customHeight="1" thickBot="1">
      <c r="A45" s="412" t="s">
        <v>43</v>
      </c>
      <c r="B45" s="413" t="s">
        <v>2</v>
      </c>
      <c r="C45" s="156">
        <f>SUM(C15:C44)</f>
        <v>71003877</v>
      </c>
      <c r="D45" s="99">
        <f>SUM(D15:D44)</f>
        <v>71216818</v>
      </c>
      <c r="E45" s="234">
        <f t="shared" si="0"/>
        <v>1.0029990052515019</v>
      </c>
    </row>
    <row r="46" spans="3:4" ht="19.5" customHeight="1">
      <c r="C46" s="71"/>
      <c r="D46" s="71"/>
    </row>
    <row r="47" spans="1:19" s="53" customFormat="1" ht="19.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</row>
    <row r="48" spans="1:52" s="4" customFormat="1" ht="19.5" customHeight="1">
      <c r="A48" s="162"/>
      <c r="B48" s="16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ht="19.5" customHeight="1">
      <c r="B49" s="164"/>
    </row>
    <row r="50" spans="1:5" ht="19.5" customHeight="1">
      <c r="A50" s="608" t="s">
        <v>151</v>
      </c>
      <c r="B50" s="608"/>
      <c r="C50" s="608"/>
      <c r="D50" s="608"/>
      <c r="E50" s="608"/>
    </row>
    <row r="51" spans="1:5" ht="19.5" customHeight="1" thickBot="1">
      <c r="A51" s="308"/>
      <c r="B51" s="308"/>
      <c r="C51" s="308"/>
      <c r="D51" s="308"/>
      <c r="E51" s="308"/>
    </row>
    <row r="52" spans="1:5" ht="19.5" customHeight="1" thickBot="1">
      <c r="A52" s="144" t="s">
        <v>3</v>
      </c>
      <c r="B52" s="165" t="s">
        <v>148</v>
      </c>
      <c r="C52" s="145" t="s">
        <v>2</v>
      </c>
      <c r="D52" s="146"/>
      <c r="E52" s="150" t="s">
        <v>6</v>
      </c>
    </row>
    <row r="53" spans="1:5" ht="19.5" customHeight="1" thickBot="1">
      <c r="A53" s="148"/>
      <c r="B53" s="154"/>
      <c r="C53" s="378">
        <v>2008</v>
      </c>
      <c r="D53" s="378">
        <v>2009</v>
      </c>
      <c r="E53" s="486" t="s">
        <v>330</v>
      </c>
    </row>
    <row r="54" spans="1:5" ht="19.5" customHeight="1">
      <c r="A54" s="378" t="s">
        <v>7</v>
      </c>
      <c r="B54" s="516" t="s">
        <v>72</v>
      </c>
      <c r="C54" s="91">
        <f>'[33]Arkusz1'!B2</f>
        <v>1701605</v>
      </c>
      <c r="D54" s="130">
        <f>'[33]Arkusz1'!C2</f>
        <v>1782400</v>
      </c>
      <c r="E54" s="159">
        <f aca="true" t="shared" si="1" ref="E54:E88">D54/C54</f>
        <v>1.0474816423317985</v>
      </c>
    </row>
    <row r="55" spans="1:5" ht="19.5" customHeight="1">
      <c r="A55" s="393" t="s">
        <v>8</v>
      </c>
      <c r="B55" s="516" t="s">
        <v>336</v>
      </c>
      <c r="C55" s="127">
        <f>'[33]Arkusz1'!B3</f>
        <v>159441</v>
      </c>
      <c r="D55" s="18">
        <f>'[33]Arkusz1'!C3</f>
        <v>209931</v>
      </c>
      <c r="E55" s="159">
        <f t="shared" si="1"/>
        <v>1.3166688618360396</v>
      </c>
    </row>
    <row r="56" spans="1:5" ht="19.5" customHeight="1">
      <c r="A56" s="393" t="s">
        <v>9</v>
      </c>
      <c r="B56" s="516" t="s">
        <v>302</v>
      </c>
      <c r="C56" s="127">
        <f>'[33]Arkusz1'!B4</f>
        <v>65028</v>
      </c>
      <c r="D56" s="18">
        <f>'[33]Arkusz1'!C4</f>
        <v>63972</v>
      </c>
      <c r="E56" s="159">
        <f t="shared" si="1"/>
        <v>0.9837608414836686</v>
      </c>
    </row>
    <row r="57" spans="1:5" ht="19.5" customHeight="1">
      <c r="A57" s="393" t="s">
        <v>12</v>
      </c>
      <c r="B57" s="516" t="s">
        <v>286</v>
      </c>
      <c r="C57" s="127">
        <f>'[33]Arkusz1'!B5</f>
        <v>154038</v>
      </c>
      <c r="D57" s="18">
        <f>'[33]Arkusz1'!C5</f>
        <v>169097</v>
      </c>
      <c r="E57" s="159">
        <f t="shared" si="1"/>
        <v>1.0977615912956544</v>
      </c>
    </row>
    <row r="58" spans="1:5" ht="19.5" customHeight="1">
      <c r="A58" s="393" t="s">
        <v>13</v>
      </c>
      <c r="B58" s="516" t="s">
        <v>287</v>
      </c>
      <c r="C58" s="127">
        <f>'[33]Arkusz1'!B6</f>
        <v>1952</v>
      </c>
      <c r="D58" s="18">
        <f>'[33]Arkusz1'!C6</f>
        <v>535</v>
      </c>
      <c r="E58" s="159">
        <f t="shared" si="1"/>
        <v>0.274077868852459</v>
      </c>
    </row>
    <row r="59" spans="1:5" ht="19.5" customHeight="1">
      <c r="A59" s="393" t="s">
        <v>14</v>
      </c>
      <c r="B59" s="516" t="s">
        <v>303</v>
      </c>
      <c r="C59" s="127">
        <f>'[33]Arkusz1'!B7</f>
        <v>99657</v>
      </c>
      <c r="D59" s="18">
        <f>'[33]Arkusz1'!C7</f>
        <v>100666</v>
      </c>
      <c r="E59" s="159">
        <f t="shared" si="1"/>
        <v>1.0101247278164103</v>
      </c>
    </row>
    <row r="60" spans="1:5" ht="19.5" customHeight="1">
      <c r="A60" s="393" t="s">
        <v>15</v>
      </c>
      <c r="B60" s="516" t="s">
        <v>329</v>
      </c>
      <c r="C60" s="127">
        <f>'[33]Arkusz1'!B8</f>
        <v>60559</v>
      </c>
      <c r="D60" s="18">
        <f>'[33]Arkusz1'!C8</f>
        <v>106453</v>
      </c>
      <c r="E60" s="159">
        <f t="shared" si="1"/>
        <v>1.7578394623425089</v>
      </c>
    </row>
    <row r="61" spans="1:5" ht="19.5" customHeight="1">
      <c r="A61" s="393" t="s">
        <v>16</v>
      </c>
      <c r="B61" s="516" t="s">
        <v>58</v>
      </c>
      <c r="C61" s="127">
        <f>'[33]Arkusz1'!B9</f>
        <v>684087</v>
      </c>
      <c r="D61" s="18">
        <f>'[33]Arkusz1'!C9</f>
        <v>842820</v>
      </c>
      <c r="E61" s="159">
        <f t="shared" si="1"/>
        <v>1.2320362760876906</v>
      </c>
    </row>
    <row r="62" spans="1:5" ht="19.5" customHeight="1">
      <c r="A62" s="393" t="s">
        <v>17</v>
      </c>
      <c r="B62" s="516" t="s">
        <v>288</v>
      </c>
      <c r="C62" s="127">
        <f>'[33]Arkusz1'!B10</f>
        <v>112105</v>
      </c>
      <c r="D62" s="18">
        <f>'[33]Arkusz1'!C10</f>
        <v>146416</v>
      </c>
      <c r="E62" s="159">
        <f t="shared" si="1"/>
        <v>1.306061281833995</v>
      </c>
    </row>
    <row r="63" spans="1:5" ht="19.5" customHeight="1">
      <c r="A63" s="393" t="s">
        <v>18</v>
      </c>
      <c r="B63" s="516" t="s">
        <v>59</v>
      </c>
      <c r="C63" s="127">
        <f>'[33]Arkusz1'!B11</f>
        <v>17594</v>
      </c>
      <c r="D63" s="18">
        <f>'[33]Arkusz1'!C11</f>
        <v>14321</v>
      </c>
      <c r="E63" s="159">
        <f t="shared" si="1"/>
        <v>0.8139706718199387</v>
      </c>
    </row>
    <row r="64" spans="1:5" ht="19.5" customHeight="1">
      <c r="A64" s="393" t="s">
        <v>19</v>
      </c>
      <c r="B64" s="516" t="s">
        <v>82</v>
      </c>
      <c r="C64" s="127">
        <f>'[33]Arkusz1'!B12</f>
        <v>12949</v>
      </c>
      <c r="D64" s="18">
        <f>'[33]Arkusz1'!C12</f>
        <v>14850</v>
      </c>
      <c r="E64" s="159">
        <f t="shared" si="1"/>
        <v>1.146806703220326</v>
      </c>
    </row>
    <row r="65" spans="1:5" ht="19.5" customHeight="1">
      <c r="A65" s="393" t="s">
        <v>20</v>
      </c>
      <c r="B65" s="516" t="s">
        <v>79</v>
      </c>
      <c r="C65" s="127">
        <f>'[33]Arkusz1'!B13</f>
        <v>1782443</v>
      </c>
      <c r="D65" s="18">
        <f>'[33]Arkusz1'!C13</f>
        <v>2140167</v>
      </c>
      <c r="E65" s="159">
        <f t="shared" si="1"/>
        <v>1.2006930936921967</v>
      </c>
    </row>
    <row r="66" spans="1:5" ht="19.5" customHeight="1">
      <c r="A66" s="393" t="s">
        <v>21</v>
      </c>
      <c r="B66" s="516" t="s">
        <v>221</v>
      </c>
      <c r="C66" s="127">
        <f>'[33]Arkusz1'!B14</f>
        <v>213311</v>
      </c>
      <c r="D66" s="18">
        <f>'[33]Arkusz1'!C14</f>
        <v>305905</v>
      </c>
      <c r="E66" s="159">
        <f t="shared" si="1"/>
        <v>1.4340798177309186</v>
      </c>
    </row>
    <row r="67" spans="1:5" ht="19.5" customHeight="1">
      <c r="A67" s="393" t="s">
        <v>22</v>
      </c>
      <c r="B67" s="516" t="s">
        <v>60</v>
      </c>
      <c r="C67" s="127">
        <f>'[33]Arkusz1'!B15</f>
        <v>342267</v>
      </c>
      <c r="D67" s="18">
        <f>'[33]Arkusz1'!C15</f>
        <v>470953</v>
      </c>
      <c r="E67" s="159">
        <f t="shared" si="1"/>
        <v>1.3759813245214993</v>
      </c>
    </row>
    <row r="68" spans="1:5" ht="19.5" customHeight="1">
      <c r="A68" s="393" t="s">
        <v>23</v>
      </c>
      <c r="B68" s="516" t="s">
        <v>76</v>
      </c>
      <c r="C68" s="127">
        <f>'[33]Arkusz1'!B16</f>
        <v>686404</v>
      </c>
      <c r="D68" s="18">
        <f>'[33]Arkusz1'!C16</f>
        <v>869861</v>
      </c>
      <c r="E68" s="159">
        <f t="shared" si="1"/>
        <v>1.267272626616395</v>
      </c>
    </row>
    <row r="69" spans="1:5" ht="19.5" customHeight="1">
      <c r="A69" s="393" t="s">
        <v>24</v>
      </c>
      <c r="B69" s="516" t="s">
        <v>307</v>
      </c>
      <c r="C69" s="127">
        <f>'[33]Arkusz1'!B17</f>
        <v>1159634</v>
      </c>
      <c r="D69" s="18">
        <f>'[33]Arkusz1'!C17</f>
        <v>1189019</v>
      </c>
      <c r="E69" s="159">
        <f t="shared" si="1"/>
        <v>1.0253398917244578</v>
      </c>
    </row>
    <row r="70" spans="1:5" ht="19.5" customHeight="1">
      <c r="A70" s="393" t="s">
        <v>25</v>
      </c>
      <c r="B70" s="516" t="s">
        <v>308</v>
      </c>
      <c r="C70" s="127">
        <f>'[33]Arkusz1'!B18</f>
        <v>123601</v>
      </c>
      <c r="D70" s="18">
        <f>'[33]Arkusz1'!C18</f>
        <v>143172</v>
      </c>
      <c r="E70" s="159">
        <f t="shared" si="1"/>
        <v>1.158340142879103</v>
      </c>
    </row>
    <row r="71" spans="1:5" ht="19.5" customHeight="1">
      <c r="A71" s="393" t="s">
        <v>26</v>
      </c>
      <c r="B71" s="516" t="s">
        <v>80</v>
      </c>
      <c r="C71" s="127">
        <f>'[33]Arkusz1'!B19</f>
        <v>74433</v>
      </c>
      <c r="D71" s="18">
        <f>'[33]Arkusz1'!C19</f>
        <v>84212</v>
      </c>
      <c r="E71" s="159">
        <f t="shared" si="1"/>
        <v>1.131379898700845</v>
      </c>
    </row>
    <row r="72" spans="1:5" ht="19.5" customHeight="1">
      <c r="A72" s="393" t="s">
        <v>27</v>
      </c>
      <c r="B72" s="516" t="s">
        <v>309</v>
      </c>
      <c r="C72" s="127">
        <f>'[33]Arkusz1'!B20</f>
        <v>848407</v>
      </c>
      <c r="D72" s="18">
        <f>'[33]Arkusz1'!C20</f>
        <v>988356</v>
      </c>
      <c r="E72" s="159">
        <f t="shared" si="1"/>
        <v>1.1649550274809142</v>
      </c>
    </row>
    <row r="73" spans="1:5" ht="19.5" customHeight="1">
      <c r="A73" s="393" t="s">
        <v>28</v>
      </c>
      <c r="B73" s="516" t="s">
        <v>61</v>
      </c>
      <c r="C73" s="127">
        <f>'[33]Arkusz1'!B21</f>
        <v>39353</v>
      </c>
      <c r="D73" s="18">
        <f>'[33]Arkusz1'!C21</f>
        <v>78073</v>
      </c>
      <c r="E73" s="159">
        <f t="shared" si="1"/>
        <v>1.983914822249892</v>
      </c>
    </row>
    <row r="74" spans="1:5" ht="19.5" customHeight="1">
      <c r="A74" s="393" t="s">
        <v>29</v>
      </c>
      <c r="B74" s="54" t="s">
        <v>222</v>
      </c>
      <c r="C74" s="577" t="s">
        <v>326</v>
      </c>
      <c r="D74" s="578" t="s">
        <v>326</v>
      </c>
      <c r="E74" s="159" t="s">
        <v>77</v>
      </c>
    </row>
    <row r="75" spans="1:5" ht="19.5" customHeight="1">
      <c r="A75" s="393" t="s">
        <v>34</v>
      </c>
      <c r="B75" s="516" t="s">
        <v>310</v>
      </c>
      <c r="C75" s="127">
        <f>'[33]Arkusz1'!B23</f>
        <v>48398</v>
      </c>
      <c r="D75" s="18">
        <f>'[33]Arkusz1'!C23</f>
        <v>49577</v>
      </c>
      <c r="E75" s="159">
        <f t="shared" si="1"/>
        <v>1.0243605107649076</v>
      </c>
    </row>
    <row r="76" spans="1:5" ht="19.5" customHeight="1">
      <c r="A76" s="393" t="s">
        <v>35</v>
      </c>
      <c r="B76" s="516" t="s">
        <v>213</v>
      </c>
      <c r="C76" s="127">
        <f>'[33]Arkusz1'!B24</f>
        <v>373723</v>
      </c>
      <c r="D76" s="18">
        <f>'[33]Arkusz1'!C24</f>
        <v>463994</v>
      </c>
      <c r="E76" s="159">
        <f t="shared" si="1"/>
        <v>1.2415452086170773</v>
      </c>
    </row>
    <row r="77" spans="1:5" ht="19.5" customHeight="1">
      <c r="A77" s="393" t="s">
        <v>36</v>
      </c>
      <c r="B77" s="516" t="s">
        <v>311</v>
      </c>
      <c r="C77" s="127">
        <f>'[33]Arkusz1'!B25</f>
        <v>1108</v>
      </c>
      <c r="D77" s="18">
        <f>'[33]Arkusz1'!C25</f>
        <v>1286</v>
      </c>
      <c r="E77" s="159">
        <f t="shared" si="1"/>
        <v>1.160649819494585</v>
      </c>
    </row>
    <row r="78" spans="1:5" ht="19.5" customHeight="1">
      <c r="A78" s="393" t="s">
        <v>37</v>
      </c>
      <c r="B78" s="516" t="s">
        <v>223</v>
      </c>
      <c r="C78" s="127">
        <f>'[33]Arkusz1'!B26</f>
        <v>43992</v>
      </c>
      <c r="D78" s="18">
        <f>'[33]Arkusz1'!C26</f>
        <v>41482</v>
      </c>
      <c r="E78" s="159">
        <f t="shared" si="1"/>
        <v>0.9429441716675759</v>
      </c>
    </row>
    <row r="79" spans="1:5" ht="19.5" customHeight="1">
      <c r="A79" s="393" t="s">
        <v>38</v>
      </c>
      <c r="B79" s="516" t="s">
        <v>62</v>
      </c>
      <c r="C79" s="127">
        <f>'[33]Arkusz1'!B27</f>
        <v>275787</v>
      </c>
      <c r="D79" s="18">
        <f>'[33]Arkusz1'!C27</f>
        <v>300624</v>
      </c>
      <c r="E79" s="159">
        <f t="shared" si="1"/>
        <v>1.0900586322052888</v>
      </c>
    </row>
    <row r="80" spans="1:5" ht="19.5" customHeight="1">
      <c r="A80" s="393" t="s">
        <v>39</v>
      </c>
      <c r="B80" s="516" t="s">
        <v>259</v>
      </c>
      <c r="C80" s="127">
        <f>'[33]Arkusz1'!B28</f>
        <v>424378</v>
      </c>
      <c r="D80" s="18">
        <f>'[33]Arkusz1'!C28</f>
        <v>455511</v>
      </c>
      <c r="E80" s="159">
        <f t="shared" si="1"/>
        <v>1.073361484337077</v>
      </c>
    </row>
    <row r="81" spans="1:5" ht="19.5" customHeight="1">
      <c r="A81" s="393" t="s">
        <v>40</v>
      </c>
      <c r="B81" s="516" t="s">
        <v>312</v>
      </c>
      <c r="C81" s="127">
        <f>'[33]Arkusz1'!B29</f>
        <v>146468</v>
      </c>
      <c r="D81" s="18">
        <f>'[33]Arkusz1'!C29</f>
        <v>182965</v>
      </c>
      <c r="E81" s="159">
        <f t="shared" si="1"/>
        <v>1.2491807084141247</v>
      </c>
    </row>
    <row r="82" spans="1:5" ht="19.5" customHeight="1">
      <c r="A82" s="393" t="s">
        <v>41</v>
      </c>
      <c r="B82" s="516" t="s">
        <v>63</v>
      </c>
      <c r="C82" s="127">
        <f>'[33]Arkusz1'!B30</f>
        <v>12659941</v>
      </c>
      <c r="D82" s="18">
        <f>'[33]Arkusz1'!C30</f>
        <v>12767186</v>
      </c>
      <c r="E82" s="159">
        <f t="shared" si="1"/>
        <v>1.0084712085151109</v>
      </c>
    </row>
    <row r="83" spans="1:5" ht="19.5" customHeight="1">
      <c r="A83" s="393" t="s">
        <v>42</v>
      </c>
      <c r="B83" s="516" t="s">
        <v>214</v>
      </c>
      <c r="C83" s="127">
        <f>'[33]Arkusz1'!B31</f>
        <v>56643</v>
      </c>
      <c r="D83" s="18">
        <f>'[33]Arkusz1'!C31</f>
        <v>46643</v>
      </c>
      <c r="E83" s="159">
        <f t="shared" si="1"/>
        <v>0.8234556785480995</v>
      </c>
    </row>
    <row r="84" spans="1:5" ht="19.5" customHeight="1">
      <c r="A84" s="393" t="s">
        <v>43</v>
      </c>
      <c r="B84" s="516" t="s">
        <v>64</v>
      </c>
      <c r="C84" s="127">
        <f>'[33]Arkusz1'!B32</f>
        <v>102209</v>
      </c>
      <c r="D84" s="18">
        <f>'[33]Arkusz1'!C32</f>
        <v>164176</v>
      </c>
      <c r="E84" s="159">
        <f t="shared" si="1"/>
        <v>1.606277333698598</v>
      </c>
    </row>
    <row r="85" spans="1:5" ht="19.5" customHeight="1">
      <c r="A85" s="393" t="s">
        <v>68</v>
      </c>
      <c r="B85" s="516" t="s">
        <v>65</v>
      </c>
      <c r="C85" s="127">
        <f>'[33]Arkusz1'!B33</f>
        <v>131620</v>
      </c>
      <c r="D85" s="18">
        <f>'[33]Arkusz1'!C33</f>
        <v>185939</v>
      </c>
      <c r="E85" s="159">
        <f t="shared" si="1"/>
        <v>1.4126956389606442</v>
      </c>
    </row>
    <row r="86" spans="1:5" ht="19.5" customHeight="1">
      <c r="A86" s="393" t="s">
        <v>75</v>
      </c>
      <c r="B86" s="516" t="s">
        <v>224</v>
      </c>
      <c r="C86" s="127">
        <f>'[33]Arkusz1'!B34</f>
        <v>35695</v>
      </c>
      <c r="D86" s="18">
        <f>'[33]Arkusz1'!C34</f>
        <v>40203</v>
      </c>
      <c r="E86" s="159">
        <f t="shared" si="1"/>
        <v>1.1262921977868048</v>
      </c>
    </row>
    <row r="87" spans="1:5" ht="19.5" customHeight="1">
      <c r="A87" s="393" t="s">
        <v>78</v>
      </c>
      <c r="B87" s="516" t="s">
        <v>225</v>
      </c>
      <c r="C87" s="127">
        <f>'[33]Arkusz1'!B35</f>
        <v>771859</v>
      </c>
      <c r="D87" s="18">
        <f>'[33]Arkusz1'!C35</f>
        <v>808964</v>
      </c>
      <c r="E87" s="159">
        <f t="shared" si="1"/>
        <v>1.0480722515381695</v>
      </c>
    </row>
    <row r="88" spans="1:5" ht="19.5" customHeight="1" thickBot="1">
      <c r="A88" s="393" t="s">
        <v>81</v>
      </c>
      <c r="B88" s="516" t="s">
        <v>66</v>
      </c>
      <c r="C88" s="127">
        <f>'[33]Arkusz1'!B36</f>
        <v>3356321</v>
      </c>
      <c r="D88" s="18">
        <f>'[33]Arkusz1'!C36</f>
        <v>3438170</v>
      </c>
      <c r="E88" s="159">
        <f t="shared" si="1"/>
        <v>1.0243865232199185</v>
      </c>
    </row>
    <row r="89" spans="1:5" ht="19.5" customHeight="1" thickBot="1">
      <c r="A89" s="386" t="s">
        <v>298</v>
      </c>
      <c r="B89" s="427" t="s">
        <v>2</v>
      </c>
      <c r="C89" s="184">
        <f>SUM(C54:C88)</f>
        <v>26767010</v>
      </c>
      <c r="D89" s="175">
        <f>SUM(D54:D88)</f>
        <v>28667899</v>
      </c>
      <c r="E89" s="291">
        <f>D89/C89</f>
        <v>1.0710161127447555</v>
      </c>
    </row>
    <row r="90" spans="1:5" s="153" customFormat="1" ht="12.75">
      <c r="A90" s="168"/>
      <c r="B90" s="164"/>
      <c r="C90" s="169"/>
      <c r="D90" s="169"/>
      <c r="E90" s="169"/>
    </row>
    <row r="92" spans="1:4" s="53" customFormat="1" ht="12.75">
      <c r="A92" s="155"/>
      <c r="B92" s="155"/>
      <c r="C92" s="155"/>
      <c r="D92" s="155"/>
    </row>
    <row r="93" spans="1:12" ht="12.75">
      <c r="A93" s="54"/>
      <c r="C93" s="67"/>
      <c r="E93" s="67"/>
      <c r="F93" s="67"/>
      <c r="G93" s="67"/>
      <c r="I93" s="4"/>
      <c r="J93" s="4"/>
      <c r="K93" s="4"/>
      <c r="L93" s="4"/>
    </row>
    <row r="94" spans="3:7" ht="12.75">
      <c r="C94" s="4"/>
      <c r="D94" s="53"/>
      <c r="E94" s="4"/>
      <c r="F94" s="29"/>
      <c r="G94" s="29"/>
    </row>
    <row r="95" spans="3:7" ht="12.75">
      <c r="C95" s="4"/>
      <c r="D95" s="53"/>
      <c r="E95" s="4"/>
      <c r="F95" s="29"/>
      <c r="G95" s="29"/>
    </row>
    <row r="96" spans="3:7" ht="12.75">
      <c r="C96" s="4"/>
      <c r="D96" s="53"/>
      <c r="E96" s="4"/>
      <c r="F96" s="29"/>
      <c r="G96" s="29"/>
    </row>
    <row r="97" spans="3:7" ht="12.75">
      <c r="C97" s="4"/>
      <c r="D97" s="53"/>
      <c r="E97" s="4"/>
      <c r="F97" s="29"/>
      <c r="G97" s="29"/>
    </row>
    <row r="98" spans="3:7" ht="12.75">
      <c r="C98" s="4"/>
      <c r="D98" s="53"/>
      <c r="E98" s="4"/>
      <c r="F98" s="29"/>
      <c r="G98" s="29"/>
    </row>
    <row r="99" spans="3:7" ht="12" customHeight="1">
      <c r="C99" s="4"/>
      <c r="D99" s="53"/>
      <c r="E99" s="4"/>
      <c r="F99" s="29"/>
      <c r="G99" s="29"/>
    </row>
    <row r="100" spans="3:7" ht="12.75">
      <c r="C100" s="4"/>
      <c r="D100" s="4"/>
      <c r="E100" s="4"/>
      <c r="F100" s="29"/>
      <c r="G100" s="29"/>
    </row>
    <row r="101" spans="3:7" ht="12.75">
      <c r="C101" s="4"/>
      <c r="D101" s="4"/>
      <c r="E101" s="4"/>
      <c r="F101" s="29"/>
      <c r="G101" s="29"/>
    </row>
    <row r="102" spans="1:4" ht="12.75">
      <c r="A102" s="170"/>
      <c r="B102" s="155"/>
      <c r="C102" s="170"/>
      <c r="D102" s="170"/>
    </row>
    <row r="103" spans="1:7" ht="12.75">
      <c r="A103" s="54"/>
      <c r="C103" s="67"/>
      <c r="E103" s="67"/>
      <c r="F103" s="67"/>
      <c r="G103" s="67"/>
    </row>
    <row r="104" spans="3:7" ht="12.75">
      <c r="C104" s="4"/>
      <c r="D104" s="53"/>
      <c r="E104" s="4"/>
      <c r="F104" s="29"/>
      <c r="G104" s="29"/>
    </row>
    <row r="105" spans="3:7" ht="12.75">
      <c r="C105" s="4"/>
      <c r="D105" s="53"/>
      <c r="E105" s="4"/>
      <c r="F105" s="29"/>
      <c r="G105" s="29"/>
    </row>
    <row r="106" spans="3:7" ht="12.75">
      <c r="C106" s="4"/>
      <c r="D106" s="53"/>
      <c r="E106" s="4"/>
      <c r="F106" s="29"/>
      <c r="G106" s="29"/>
    </row>
    <row r="107" spans="3:7" ht="12.75">
      <c r="C107" s="4"/>
      <c r="D107" s="53"/>
      <c r="E107" s="4"/>
      <c r="F107" s="29"/>
      <c r="G107" s="29"/>
    </row>
    <row r="108" spans="3:7" ht="12.75">
      <c r="C108" s="4"/>
      <c r="D108" s="53"/>
      <c r="E108" s="4"/>
      <c r="F108" s="29"/>
      <c r="G108" s="29"/>
    </row>
    <row r="109" spans="3:7" ht="12.75">
      <c r="C109" s="4"/>
      <c r="D109" s="4"/>
      <c r="E109" s="4"/>
      <c r="F109" s="29"/>
      <c r="G109" s="29"/>
    </row>
    <row r="110" spans="3:7" ht="12.75">
      <c r="C110" s="4"/>
      <c r="D110" s="4"/>
      <c r="E110" s="4"/>
      <c r="F110" s="29"/>
      <c r="G110" s="29"/>
    </row>
    <row r="111" spans="1:7" ht="12.75">
      <c r="A111" s="170"/>
      <c r="B111" s="155"/>
      <c r="C111" s="170"/>
      <c r="E111" s="171"/>
      <c r="F111" s="29"/>
      <c r="G111" s="29"/>
    </row>
    <row r="112" spans="1:7" ht="12.75">
      <c r="A112" s="54"/>
      <c r="C112" s="67"/>
      <c r="E112" s="67"/>
      <c r="F112" s="67"/>
      <c r="G112" s="67"/>
    </row>
    <row r="113" spans="3:7" ht="12.75">
      <c r="C113" s="4"/>
      <c r="D113" s="53"/>
      <c r="E113" s="4"/>
      <c r="F113" s="29"/>
      <c r="G113" s="29"/>
    </row>
    <row r="114" spans="3:7" ht="12.75">
      <c r="C114" s="4"/>
      <c r="D114" s="53"/>
      <c r="E114" s="4"/>
      <c r="F114" s="29"/>
      <c r="G114" s="29"/>
    </row>
    <row r="115" spans="3:7" ht="12.75">
      <c r="C115" s="4"/>
      <c r="D115" s="53"/>
      <c r="E115" s="4"/>
      <c r="F115" s="29"/>
      <c r="G115" s="29"/>
    </row>
    <row r="116" spans="3:7" ht="12.75">
      <c r="C116" s="4"/>
      <c r="D116" s="53"/>
      <c r="E116" s="4"/>
      <c r="F116" s="29"/>
      <c r="G116" s="29"/>
    </row>
    <row r="117" spans="3:7" ht="12.75">
      <c r="C117" s="4"/>
      <c r="D117" s="4"/>
      <c r="E117" s="4"/>
      <c r="F117" s="29"/>
      <c r="G117" s="29"/>
    </row>
    <row r="118" spans="3:5" ht="12.75">
      <c r="C118" s="4"/>
      <c r="E118" s="4"/>
    </row>
    <row r="123" ht="12.75">
      <c r="B123" s="155"/>
    </row>
    <row r="125" spans="3:5" ht="12.75">
      <c r="C125" s="29"/>
      <c r="D125" s="53"/>
      <c r="E125" s="29"/>
    </row>
    <row r="126" spans="3:5" ht="12.75">
      <c r="C126" s="29"/>
      <c r="D126" s="53"/>
      <c r="E126" s="29"/>
    </row>
    <row r="127" spans="3:5" ht="12.75">
      <c r="C127" s="29"/>
      <c r="D127" s="53"/>
      <c r="E127" s="29"/>
    </row>
    <row r="128" spans="3:5" ht="12.75">
      <c r="C128" s="29"/>
      <c r="D128" s="53"/>
      <c r="E128" s="29"/>
    </row>
    <row r="129" spans="3:5" ht="12.75">
      <c r="C129" s="29"/>
      <c r="D129" s="53"/>
      <c r="E129" s="29"/>
    </row>
    <row r="130" spans="3:5" ht="12.75">
      <c r="C130" s="29"/>
      <c r="D130" s="53"/>
      <c r="E130" s="29"/>
    </row>
    <row r="200" spans="2:4" ht="12.75">
      <c r="B200" s="170"/>
      <c r="C200" s="170"/>
      <c r="D200" s="170"/>
    </row>
    <row r="202" spans="3:6" ht="12.75">
      <c r="C202" s="29"/>
      <c r="D202" s="53"/>
      <c r="E202" s="29"/>
      <c r="F202" s="29"/>
    </row>
    <row r="203" spans="3:5" ht="12.75">
      <c r="C203" s="29"/>
      <c r="D203" s="53"/>
      <c r="E203" s="29"/>
    </row>
    <row r="204" spans="3:5" ht="12.75">
      <c r="C204" s="29"/>
      <c r="D204" s="53"/>
      <c r="E204" s="29"/>
    </row>
    <row r="205" spans="3:5" ht="12.75">
      <c r="C205" s="29"/>
      <c r="D205" s="53"/>
      <c r="E205" s="29"/>
    </row>
    <row r="206" spans="3:5" ht="12.75">
      <c r="C206" s="29"/>
      <c r="D206" s="53"/>
      <c r="E206" s="29"/>
    </row>
    <row r="275" ht="12.75">
      <c r="B275" s="170"/>
    </row>
    <row r="277" spans="3:5" ht="12.75">
      <c r="C277" s="29"/>
      <c r="D277" s="53"/>
      <c r="E277" s="29"/>
    </row>
    <row r="278" spans="3:5" ht="12.75">
      <c r="C278" s="29"/>
      <c r="D278" s="53"/>
      <c r="E278" s="29"/>
    </row>
    <row r="279" spans="3:5" ht="12.75">
      <c r="C279" s="29"/>
      <c r="D279" s="53"/>
      <c r="E279" s="29"/>
    </row>
    <row r="280" spans="3:5" ht="12.75">
      <c r="C280" s="29"/>
      <c r="D280" s="53"/>
      <c r="E280" s="29"/>
    </row>
  </sheetData>
  <mergeCells count="3">
    <mergeCell ref="A1:E1"/>
    <mergeCell ref="A11:E11"/>
    <mergeCell ref="A50:E5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602" t="s">
        <v>152</v>
      </c>
      <c r="B2" s="602"/>
      <c r="C2" s="602"/>
      <c r="D2" s="602"/>
      <c r="E2" s="602"/>
      <c r="F2" s="602"/>
      <c r="G2" s="602"/>
      <c r="H2" s="602"/>
      <c r="I2" s="602"/>
      <c r="J2" s="602"/>
      <c r="K2" s="24"/>
      <c r="L2" s="24"/>
      <c r="M2" s="24"/>
      <c r="N2" s="24"/>
      <c r="O2" s="25"/>
      <c r="P2" s="25"/>
    </row>
    <row r="3" spans="1:16" s="3" customFormat="1" ht="19.5" customHeight="1" thickBot="1">
      <c r="A3" s="32"/>
      <c r="B3" s="32"/>
      <c r="C3" s="32"/>
      <c r="D3" s="32"/>
      <c r="E3" s="32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</row>
    <row r="4" spans="1:16" s="3" customFormat="1" ht="19.5" customHeight="1" thickBot="1">
      <c r="A4" s="84" t="s">
        <v>3</v>
      </c>
      <c r="B4" s="84" t="s">
        <v>4</v>
      </c>
      <c r="C4" s="176" t="s">
        <v>153</v>
      </c>
      <c r="D4" s="177"/>
      <c r="E4" s="27" t="s">
        <v>6</v>
      </c>
      <c r="F4" s="176" t="s">
        <v>204</v>
      </c>
      <c r="G4" s="177"/>
      <c r="H4" s="27" t="s">
        <v>6</v>
      </c>
      <c r="I4" s="610" t="s">
        <v>205</v>
      </c>
      <c r="J4" s="611"/>
      <c r="K4" s="32"/>
      <c r="L4" s="32"/>
      <c r="M4" s="25"/>
      <c r="N4" s="25"/>
      <c r="O4" s="25"/>
      <c r="P4" s="32"/>
    </row>
    <row r="5" spans="1:16" s="3" customFormat="1" ht="19.5" customHeight="1" thickBot="1">
      <c r="A5" s="88"/>
      <c r="B5" s="37"/>
      <c r="C5" s="378">
        <v>2008</v>
      </c>
      <c r="D5" s="378">
        <v>2009</v>
      </c>
      <c r="E5" s="486" t="s">
        <v>330</v>
      </c>
      <c r="F5" s="378">
        <v>2008</v>
      </c>
      <c r="G5" s="378">
        <v>2009</v>
      </c>
      <c r="H5" s="486" t="s">
        <v>330</v>
      </c>
      <c r="I5" s="378">
        <v>2008</v>
      </c>
      <c r="J5" s="378">
        <v>2009</v>
      </c>
      <c r="K5" s="32"/>
      <c r="L5" s="32"/>
      <c r="M5" s="32"/>
      <c r="N5" s="32"/>
      <c r="O5" s="32"/>
      <c r="P5" s="32"/>
    </row>
    <row r="6" spans="1:17" s="75" customFormat="1" ht="19.5" customHeight="1">
      <c r="A6" s="89" t="s">
        <v>7</v>
      </c>
      <c r="B6" s="178" t="s">
        <v>0</v>
      </c>
      <c r="C6" s="40">
        <v>80967426</v>
      </c>
      <c r="D6" s="231">
        <v>83652699</v>
      </c>
      <c r="E6" s="343">
        <v>1.0331648557038233</v>
      </c>
      <c r="F6" s="341">
        <v>3940267</v>
      </c>
      <c r="G6" s="340">
        <v>9108915</v>
      </c>
      <c r="H6" s="278">
        <v>2.311750701158069</v>
      </c>
      <c r="I6" s="278">
        <v>0.048664842081061095</v>
      </c>
      <c r="J6" s="41">
        <v>0.10888967252568862</v>
      </c>
      <c r="K6" s="96"/>
      <c r="L6" s="96"/>
      <c r="M6" s="95"/>
      <c r="N6" s="95"/>
      <c r="O6" s="95"/>
      <c r="P6" s="96"/>
      <c r="Q6" s="92"/>
    </row>
    <row r="7" spans="1:21" s="75" customFormat="1" ht="19.5" customHeight="1" thickBot="1">
      <c r="A7" s="76" t="s">
        <v>8</v>
      </c>
      <c r="B7" s="179" t="s">
        <v>1</v>
      </c>
      <c r="C7" s="180">
        <v>44914714</v>
      </c>
      <c r="D7" s="338">
        <v>42784235</v>
      </c>
      <c r="E7" s="57">
        <v>0.9525661234311767</v>
      </c>
      <c r="F7" s="342">
        <v>4597929</v>
      </c>
      <c r="G7" s="338">
        <v>4445280</v>
      </c>
      <c r="H7" s="105">
        <v>0.9668004877848266</v>
      </c>
      <c r="I7" s="339">
        <v>0.10237021658425789</v>
      </c>
      <c r="J7" s="58">
        <v>0.10389995286815343</v>
      </c>
      <c r="K7" s="96"/>
      <c r="L7" s="96"/>
      <c r="M7" s="95"/>
      <c r="N7" s="95"/>
      <c r="O7" s="95"/>
      <c r="P7" s="96"/>
      <c r="Q7" s="92"/>
      <c r="R7" s="95"/>
      <c r="S7" s="95"/>
      <c r="T7" s="96"/>
      <c r="U7" s="95"/>
    </row>
    <row r="8" spans="1:21" s="324" customFormat="1" ht="19.5" customHeight="1" thickBot="1">
      <c r="A8" s="117" t="s">
        <v>9</v>
      </c>
      <c r="B8" s="318" t="s">
        <v>2</v>
      </c>
      <c r="C8" s="319">
        <v>125882140</v>
      </c>
      <c r="D8" s="319">
        <v>126436934</v>
      </c>
      <c r="E8" s="59">
        <v>1.0044072495113285</v>
      </c>
      <c r="F8" s="319">
        <v>8538196</v>
      </c>
      <c r="G8" s="319">
        <v>13554195</v>
      </c>
      <c r="H8" s="59">
        <v>1.587477612366828</v>
      </c>
      <c r="I8" s="320">
        <v>0.06782690538943809</v>
      </c>
      <c r="J8" s="320">
        <v>0.1072012312478251</v>
      </c>
      <c r="K8" s="321"/>
      <c r="L8" s="321"/>
      <c r="M8" s="322"/>
      <c r="N8" s="322"/>
      <c r="O8" s="322"/>
      <c r="P8" s="321"/>
      <c r="Q8" s="323"/>
      <c r="R8" s="322"/>
      <c r="S8" s="322"/>
      <c r="T8" s="321"/>
      <c r="U8" s="322"/>
    </row>
    <row r="9" spans="3:16" ht="19.5" customHeight="1">
      <c r="C9" s="31"/>
      <c r="D9" s="31"/>
      <c r="E9" s="31"/>
      <c r="I9" s="31"/>
      <c r="J9" s="31"/>
      <c r="K9" s="31"/>
      <c r="L9" s="31"/>
      <c r="M9" s="31"/>
      <c r="N9" s="31"/>
      <c r="O9" s="31"/>
      <c r="P9" s="31"/>
    </row>
    <row r="10" spans="3:10" ht="19.5" customHeight="1">
      <c r="C10" s="31"/>
      <c r="D10" s="31"/>
      <c r="E10" s="31"/>
      <c r="I10" s="31"/>
      <c r="J10" s="31"/>
    </row>
    <row r="11" spans="3:10" ht="19.5" customHeight="1">
      <c r="C11" s="31"/>
      <c r="D11" s="31"/>
      <c r="E11" s="31"/>
      <c r="I11" s="31"/>
      <c r="J11" s="31"/>
    </row>
    <row r="12" spans="1:14" s="3" customFormat="1" ht="19.5" customHeight="1">
      <c r="A12" s="602" t="s">
        <v>154</v>
      </c>
      <c r="B12" s="602"/>
      <c r="C12" s="602"/>
      <c r="D12" s="602"/>
      <c r="E12" s="602"/>
      <c r="F12" s="602"/>
      <c r="G12" s="602"/>
      <c r="H12" s="602"/>
      <c r="I12" s="602"/>
      <c r="J12" s="602"/>
      <c r="K12" s="2"/>
      <c r="L12" s="2"/>
      <c r="M12" s="2"/>
      <c r="N12" s="2"/>
    </row>
    <row r="13" spans="1:14" s="3" customFormat="1" ht="19.5" customHeight="1" thickBot="1">
      <c r="A13" s="32"/>
      <c r="B13" s="32"/>
      <c r="C13" s="32"/>
      <c r="D13" s="32"/>
      <c r="E13" s="32"/>
      <c r="F13" s="2"/>
      <c r="G13" s="2"/>
      <c r="H13" s="2"/>
      <c r="I13" s="24"/>
      <c r="J13" s="24"/>
      <c r="K13" s="2"/>
      <c r="L13" s="2"/>
      <c r="M13" s="2"/>
      <c r="N13" s="2"/>
    </row>
    <row r="14" spans="1:10" ht="19.5" customHeight="1" thickBot="1">
      <c r="A14" s="27" t="s">
        <v>3</v>
      </c>
      <c r="B14" s="9" t="s">
        <v>11</v>
      </c>
      <c r="C14" s="176" t="s">
        <v>153</v>
      </c>
      <c r="D14" s="177"/>
      <c r="E14" s="27" t="s">
        <v>6</v>
      </c>
      <c r="F14" s="176" t="s">
        <v>204</v>
      </c>
      <c r="G14" s="177"/>
      <c r="H14" s="27" t="s">
        <v>6</v>
      </c>
      <c r="I14" s="610" t="s">
        <v>205</v>
      </c>
      <c r="J14" s="611"/>
    </row>
    <row r="15" spans="1:14" s="5" customFormat="1" ht="19.5" customHeight="1" thickBot="1">
      <c r="A15" s="30"/>
      <c r="B15" s="11"/>
      <c r="C15" s="378">
        <v>2008</v>
      </c>
      <c r="D15" s="378">
        <v>2009</v>
      </c>
      <c r="E15" s="486" t="s">
        <v>330</v>
      </c>
      <c r="F15" s="378">
        <v>2008</v>
      </c>
      <c r="G15" s="378">
        <v>2009</v>
      </c>
      <c r="H15" s="486" t="s">
        <v>330</v>
      </c>
      <c r="I15" s="378">
        <v>2008</v>
      </c>
      <c r="J15" s="378">
        <v>2009</v>
      </c>
      <c r="K15"/>
      <c r="L15"/>
      <c r="M15"/>
      <c r="N15"/>
    </row>
    <row r="16" spans="1:10" ht="19.5" customHeight="1">
      <c r="A16" s="407" t="s">
        <v>7</v>
      </c>
      <c r="B16" s="514" t="s">
        <v>281</v>
      </c>
      <c r="C16" s="91">
        <v>4423005</v>
      </c>
      <c r="D16" s="130">
        <v>4932241</v>
      </c>
      <c r="E16" s="235">
        <v>1.1151334895619607</v>
      </c>
      <c r="F16" s="91">
        <v>168590</v>
      </c>
      <c r="G16" s="130">
        <v>839186</v>
      </c>
      <c r="H16" s="235">
        <v>4.9776736461237325</v>
      </c>
      <c r="I16" s="141">
        <v>0.03811661980938299</v>
      </c>
      <c r="J16" s="158">
        <v>0.1701429431368013</v>
      </c>
    </row>
    <row r="17" spans="1:10" ht="19.5" customHeight="1">
      <c r="A17" s="409" t="s">
        <v>8</v>
      </c>
      <c r="B17" s="515" t="s">
        <v>217</v>
      </c>
      <c r="C17" s="127">
        <v>2646631</v>
      </c>
      <c r="D17" s="18">
        <v>3148013</v>
      </c>
      <c r="E17" s="20">
        <v>1.1894415957494642</v>
      </c>
      <c r="F17" s="127">
        <v>91484</v>
      </c>
      <c r="G17" s="18">
        <v>445912</v>
      </c>
      <c r="H17" s="20">
        <v>4.874207511696034</v>
      </c>
      <c r="I17" s="19">
        <v>0.034566208889716774</v>
      </c>
      <c r="J17" s="139">
        <v>0.1416487161901809</v>
      </c>
    </row>
    <row r="18" spans="1:10" ht="19.5" customHeight="1">
      <c r="A18" s="409" t="s">
        <v>9</v>
      </c>
      <c r="B18" s="515" t="s">
        <v>55</v>
      </c>
      <c r="C18" s="127">
        <v>7272480</v>
      </c>
      <c r="D18" s="18">
        <v>8114771</v>
      </c>
      <c r="E18" s="20">
        <v>1.1158189503443117</v>
      </c>
      <c r="F18" s="127">
        <v>608025</v>
      </c>
      <c r="G18" s="18">
        <v>735739</v>
      </c>
      <c r="H18" s="20">
        <v>1.2100472842399572</v>
      </c>
      <c r="I18" s="19">
        <v>0.08360628011352386</v>
      </c>
      <c r="J18" s="139">
        <v>0.09066663741958954</v>
      </c>
    </row>
    <row r="19" spans="1:10" ht="19.5" customHeight="1">
      <c r="A19" s="409" t="s">
        <v>12</v>
      </c>
      <c r="B19" s="515" t="s">
        <v>327</v>
      </c>
      <c r="C19" s="127">
        <v>12397875</v>
      </c>
      <c r="D19" s="18">
        <v>12587980</v>
      </c>
      <c r="E19" s="20">
        <v>1.0153336761340148</v>
      </c>
      <c r="F19" s="127">
        <v>858627</v>
      </c>
      <c r="G19" s="18">
        <v>2011295</v>
      </c>
      <c r="H19" s="20">
        <v>2.3424548727212167</v>
      </c>
      <c r="I19" s="19">
        <v>0.06925598136777472</v>
      </c>
      <c r="J19" s="139">
        <v>0.15977901140611916</v>
      </c>
    </row>
    <row r="20" spans="1:10" ht="19.5" customHeight="1">
      <c r="A20" s="409" t="s">
        <v>13</v>
      </c>
      <c r="B20" s="515" t="s">
        <v>299</v>
      </c>
      <c r="C20" s="127">
        <v>1628462</v>
      </c>
      <c r="D20" s="18">
        <v>1485659</v>
      </c>
      <c r="E20" s="20">
        <v>0.9123080550851048</v>
      </c>
      <c r="F20" s="127">
        <v>45783</v>
      </c>
      <c r="G20" s="18">
        <v>185808</v>
      </c>
      <c r="H20" s="20">
        <v>4.058449642880545</v>
      </c>
      <c r="I20" s="19">
        <v>0.02811425750186372</v>
      </c>
      <c r="J20" s="139">
        <v>0.12506773088575507</v>
      </c>
    </row>
    <row r="21" spans="1:10" ht="19.5" customHeight="1">
      <c r="A21" s="409" t="s">
        <v>14</v>
      </c>
      <c r="B21" s="515" t="s">
        <v>282</v>
      </c>
      <c r="C21" s="127">
        <v>737479</v>
      </c>
      <c r="D21" s="18">
        <v>637273</v>
      </c>
      <c r="E21" s="129">
        <v>0.864123588603879</v>
      </c>
      <c r="F21" s="127">
        <v>32860</v>
      </c>
      <c r="G21" s="18">
        <v>66780</v>
      </c>
      <c r="H21" s="129">
        <v>2.032258064516129</v>
      </c>
      <c r="I21" s="131">
        <v>0.04455720095080674</v>
      </c>
      <c r="J21" s="288">
        <v>0.10479025472599655</v>
      </c>
    </row>
    <row r="22" spans="1:10" ht="19.5" customHeight="1">
      <c r="A22" s="409" t="s">
        <v>15</v>
      </c>
      <c r="B22" s="515" t="s">
        <v>328</v>
      </c>
      <c r="C22" s="127">
        <v>97200</v>
      </c>
      <c r="D22" s="18">
        <v>234008</v>
      </c>
      <c r="E22" s="20">
        <v>2.4074897119341565</v>
      </c>
      <c r="F22" s="127">
        <v>908</v>
      </c>
      <c r="G22" s="18">
        <v>3568</v>
      </c>
      <c r="H22" s="20">
        <v>3.9295154185022025</v>
      </c>
      <c r="I22" s="19">
        <v>0.00934156378600823</v>
      </c>
      <c r="J22" s="139">
        <v>0.01524734197121466</v>
      </c>
    </row>
    <row r="23" spans="1:10" ht="19.5" customHeight="1">
      <c r="A23" s="409" t="s">
        <v>16</v>
      </c>
      <c r="B23" s="515" t="s">
        <v>71</v>
      </c>
      <c r="C23" s="127">
        <v>264884</v>
      </c>
      <c r="D23" s="18">
        <v>276518</v>
      </c>
      <c r="E23" s="20">
        <v>1.043921112637985</v>
      </c>
      <c r="F23" s="127">
        <v>18029</v>
      </c>
      <c r="G23" s="18">
        <v>21982</v>
      </c>
      <c r="H23" s="20">
        <v>1.219257862332908</v>
      </c>
      <c r="I23" s="19">
        <v>0.06806375621026563</v>
      </c>
      <c r="J23" s="139">
        <v>0.07949572903029821</v>
      </c>
    </row>
    <row r="24" spans="1:10" ht="19.5" customHeight="1">
      <c r="A24" s="409" t="s">
        <v>17</v>
      </c>
      <c r="B24" s="515" t="s">
        <v>56</v>
      </c>
      <c r="C24" s="127">
        <v>652799</v>
      </c>
      <c r="D24" s="18">
        <v>687061</v>
      </c>
      <c r="E24" s="20">
        <v>1.0524847617720003</v>
      </c>
      <c r="F24" s="127">
        <v>23592</v>
      </c>
      <c r="G24" s="18">
        <v>92987</v>
      </c>
      <c r="H24" s="20">
        <v>3.9414632078670735</v>
      </c>
      <c r="I24" s="19">
        <v>0.036139761243506804</v>
      </c>
      <c r="J24" s="139">
        <v>0.13534023907629744</v>
      </c>
    </row>
    <row r="25" spans="1:10" ht="19.5" customHeight="1">
      <c r="A25" s="409" t="s">
        <v>18</v>
      </c>
      <c r="B25" s="515" t="s">
        <v>206</v>
      </c>
      <c r="C25" s="127">
        <v>23186</v>
      </c>
      <c r="D25" s="18">
        <v>32069</v>
      </c>
      <c r="E25" s="20">
        <v>1.3831191236090745</v>
      </c>
      <c r="F25" s="127">
        <v>1870</v>
      </c>
      <c r="G25" s="18">
        <v>1650</v>
      </c>
      <c r="H25" s="20">
        <v>0.8823529411764706</v>
      </c>
      <c r="I25" s="19">
        <v>0.08065211765720694</v>
      </c>
      <c r="J25" s="139">
        <v>0.051451557578970346</v>
      </c>
    </row>
    <row r="26" spans="1:10" ht="19.5" customHeight="1">
      <c r="A26" s="409" t="s">
        <v>19</v>
      </c>
      <c r="B26" s="515" t="s">
        <v>207</v>
      </c>
      <c r="C26" s="127">
        <v>436174</v>
      </c>
      <c r="D26" s="18">
        <v>593298</v>
      </c>
      <c r="E26" s="20">
        <v>1.3602323843236874</v>
      </c>
      <c r="F26" s="127">
        <v>13952</v>
      </c>
      <c r="G26" s="18">
        <v>34359</v>
      </c>
      <c r="H26" s="20">
        <v>2.4626576834862384</v>
      </c>
      <c r="I26" s="19">
        <v>0.03198723445230573</v>
      </c>
      <c r="J26" s="139">
        <v>0.05791187565102191</v>
      </c>
    </row>
    <row r="27" spans="1:10" ht="19.5" customHeight="1">
      <c r="A27" s="409" t="s">
        <v>20</v>
      </c>
      <c r="B27" s="515" t="s">
        <v>208</v>
      </c>
      <c r="C27" s="127">
        <v>2549518</v>
      </c>
      <c r="D27" s="18">
        <v>3816999</v>
      </c>
      <c r="E27" s="20">
        <v>1.4971453427667505</v>
      </c>
      <c r="F27" s="127">
        <v>93891</v>
      </c>
      <c r="G27" s="18">
        <v>231349</v>
      </c>
      <c r="H27" s="20">
        <v>2.464016785421393</v>
      </c>
      <c r="I27" s="19">
        <v>0.03682696101772963</v>
      </c>
      <c r="J27" s="139">
        <v>0.06061018093009718</v>
      </c>
    </row>
    <row r="28" spans="1:10" ht="19.5" customHeight="1">
      <c r="A28" s="409" t="s">
        <v>21</v>
      </c>
      <c r="B28" s="515" t="s">
        <v>73</v>
      </c>
      <c r="C28" s="127">
        <v>1107972</v>
      </c>
      <c r="D28" s="18">
        <v>1883613</v>
      </c>
      <c r="E28" s="20">
        <v>1.7000546945229662</v>
      </c>
      <c r="F28" s="127">
        <v>67046</v>
      </c>
      <c r="G28" s="18">
        <v>288326</v>
      </c>
      <c r="H28" s="20">
        <v>4.300420606747606</v>
      </c>
      <c r="I28" s="19">
        <v>0.06051235951811056</v>
      </c>
      <c r="J28" s="139">
        <v>0.1530707210026688</v>
      </c>
    </row>
    <row r="29" spans="1:10" ht="19.5" customHeight="1">
      <c r="A29" s="409" t="s">
        <v>22</v>
      </c>
      <c r="B29" s="515" t="s">
        <v>305</v>
      </c>
      <c r="C29" s="127">
        <v>378552</v>
      </c>
      <c r="D29" s="18">
        <v>471240</v>
      </c>
      <c r="E29" s="20">
        <v>1.2448487922399036</v>
      </c>
      <c r="F29" s="127">
        <v>12151</v>
      </c>
      <c r="G29" s="18">
        <v>103586</v>
      </c>
      <c r="H29" s="20">
        <v>8.524895070364579</v>
      </c>
      <c r="I29" s="19">
        <v>0.03209862845791331</v>
      </c>
      <c r="J29" s="139">
        <v>0.21981580510992277</v>
      </c>
    </row>
    <row r="30" spans="1:10" ht="19.5" customHeight="1">
      <c r="A30" s="409" t="s">
        <v>23</v>
      </c>
      <c r="B30" s="515" t="s">
        <v>306</v>
      </c>
      <c r="C30" s="127">
        <v>8372577</v>
      </c>
      <c r="D30" s="18">
        <v>7855368</v>
      </c>
      <c r="E30" s="20">
        <v>0.9382258293951791</v>
      </c>
      <c r="F30" s="127">
        <v>280709</v>
      </c>
      <c r="G30" s="18">
        <v>867401</v>
      </c>
      <c r="H30" s="20">
        <v>3.090036300937982</v>
      </c>
      <c r="I30" s="19">
        <v>0.03352719240444131</v>
      </c>
      <c r="J30" s="139">
        <v>0.1104214341072245</v>
      </c>
    </row>
    <row r="31" spans="1:19" ht="19.5" customHeight="1">
      <c r="A31" s="409" t="s">
        <v>24</v>
      </c>
      <c r="B31" s="515" t="s">
        <v>209</v>
      </c>
      <c r="C31" s="127">
        <v>21341</v>
      </c>
      <c r="D31" s="18">
        <v>23601</v>
      </c>
      <c r="E31" s="20">
        <v>1.1058994423878918</v>
      </c>
      <c r="F31" s="127">
        <v>1299</v>
      </c>
      <c r="G31" s="18">
        <v>1273</v>
      </c>
      <c r="H31" s="20">
        <v>0.9799846035411856</v>
      </c>
      <c r="I31" s="19">
        <v>0.060868750292863504</v>
      </c>
      <c r="J31" s="139">
        <v>0.05393839244099826</v>
      </c>
      <c r="O31" s="31"/>
      <c r="P31" s="31"/>
      <c r="Q31" s="31"/>
      <c r="R31" s="31"/>
      <c r="S31" s="31"/>
    </row>
    <row r="32" spans="1:19" ht="19.5" customHeight="1">
      <c r="A32" s="409" t="s">
        <v>25</v>
      </c>
      <c r="B32" s="575" t="s">
        <v>300</v>
      </c>
      <c r="C32" s="577" t="s">
        <v>326</v>
      </c>
      <c r="D32" s="578" t="s">
        <v>326</v>
      </c>
      <c r="E32" s="181" t="s">
        <v>77</v>
      </c>
      <c r="F32" s="577" t="s">
        <v>326</v>
      </c>
      <c r="G32" s="578" t="s">
        <v>326</v>
      </c>
      <c r="H32" s="181" t="s">
        <v>77</v>
      </c>
      <c r="I32" s="132" t="s">
        <v>77</v>
      </c>
      <c r="J32" s="159" t="s">
        <v>77</v>
      </c>
      <c r="O32" s="31"/>
      <c r="P32" s="31"/>
      <c r="Q32" s="31"/>
      <c r="R32" s="31"/>
      <c r="S32" s="31"/>
    </row>
    <row r="33" spans="1:19" ht="19.5" customHeight="1">
      <c r="A33" s="409" t="s">
        <v>26</v>
      </c>
      <c r="B33" s="515" t="s">
        <v>332</v>
      </c>
      <c r="C33" s="127">
        <v>16841</v>
      </c>
      <c r="D33" s="18">
        <v>20630</v>
      </c>
      <c r="E33" s="20">
        <v>1.2249866397482334</v>
      </c>
      <c r="F33" s="127">
        <v>814</v>
      </c>
      <c r="G33" s="18">
        <v>773</v>
      </c>
      <c r="H33" s="20">
        <v>0.9496314496314496</v>
      </c>
      <c r="I33" s="19">
        <v>0.048334421946440234</v>
      </c>
      <c r="J33" s="139">
        <v>0.03746970431410567</v>
      </c>
      <c r="O33" s="31"/>
      <c r="P33" s="31"/>
      <c r="Q33" s="31"/>
      <c r="R33" s="31"/>
      <c r="S33" s="31"/>
    </row>
    <row r="34" spans="1:19" ht="19.5" customHeight="1">
      <c r="A34" s="409" t="s">
        <v>27</v>
      </c>
      <c r="B34" s="515" t="s">
        <v>283</v>
      </c>
      <c r="C34" s="127">
        <v>791159</v>
      </c>
      <c r="D34" s="18">
        <v>654684</v>
      </c>
      <c r="E34" s="20">
        <v>0.8274999083622887</v>
      </c>
      <c r="F34" s="127">
        <v>41020</v>
      </c>
      <c r="G34" s="18">
        <v>39967</v>
      </c>
      <c r="H34" s="20">
        <v>0.9743295953193564</v>
      </c>
      <c r="I34" s="19">
        <v>0.05184798504472552</v>
      </c>
      <c r="J34" s="139">
        <v>0.06104777266589683</v>
      </c>
      <c r="O34" s="31"/>
      <c r="P34" s="31"/>
      <c r="Q34" s="15"/>
      <c r="R34" s="15"/>
      <c r="S34" s="31"/>
    </row>
    <row r="35" spans="1:19" ht="19.5" customHeight="1">
      <c r="A35" s="409" t="s">
        <v>28</v>
      </c>
      <c r="B35" s="515" t="s">
        <v>301</v>
      </c>
      <c r="C35" s="127">
        <v>1510919</v>
      </c>
      <c r="D35" s="18">
        <v>1694023</v>
      </c>
      <c r="E35" s="20">
        <v>1.1211871715161434</v>
      </c>
      <c r="F35" s="127">
        <v>87036</v>
      </c>
      <c r="G35" s="18">
        <v>207924</v>
      </c>
      <c r="H35" s="20">
        <v>2.3889425065490144</v>
      </c>
      <c r="I35" s="19">
        <v>0.05760467635922243</v>
      </c>
      <c r="J35" s="139">
        <v>0.12273977389917375</v>
      </c>
      <c r="O35" s="31"/>
      <c r="P35" s="31"/>
      <c r="Q35" s="15"/>
      <c r="R35" s="15"/>
      <c r="S35" s="31"/>
    </row>
    <row r="36" spans="1:19" ht="19.5" customHeight="1">
      <c r="A36" s="409" t="s">
        <v>29</v>
      </c>
      <c r="B36" s="515" t="s">
        <v>210</v>
      </c>
      <c r="C36" s="127">
        <v>55002</v>
      </c>
      <c r="D36" s="18">
        <v>63834</v>
      </c>
      <c r="E36" s="20">
        <v>1.1605759790553072</v>
      </c>
      <c r="F36" s="127">
        <v>2657</v>
      </c>
      <c r="G36" s="18">
        <v>4979</v>
      </c>
      <c r="H36" s="20">
        <v>1.8739179525780956</v>
      </c>
      <c r="I36" s="19">
        <v>0.0483073342787535</v>
      </c>
      <c r="J36" s="139">
        <v>0.07799918538709778</v>
      </c>
      <c r="O36" s="31"/>
      <c r="P36" s="31"/>
      <c r="Q36" s="15"/>
      <c r="R36" s="15"/>
      <c r="S36" s="31"/>
    </row>
    <row r="37" spans="1:19" ht="19.5" customHeight="1">
      <c r="A37" s="409" t="s">
        <v>34</v>
      </c>
      <c r="B37" s="515" t="s">
        <v>258</v>
      </c>
      <c r="C37" s="127">
        <v>215024</v>
      </c>
      <c r="D37" s="18">
        <v>237598</v>
      </c>
      <c r="E37" s="20">
        <v>1.1049836297343552</v>
      </c>
      <c r="F37" s="127">
        <v>10947</v>
      </c>
      <c r="G37" s="18">
        <v>12129</v>
      </c>
      <c r="H37" s="20">
        <v>1.1079747876130446</v>
      </c>
      <c r="I37" s="19">
        <v>0.05091059602649007</v>
      </c>
      <c r="J37" s="139">
        <v>0.05104840949839645</v>
      </c>
      <c r="O37" s="31"/>
      <c r="P37" s="31"/>
      <c r="Q37" s="15"/>
      <c r="R37" s="15"/>
      <c r="S37" s="31"/>
    </row>
    <row r="38" spans="1:19" ht="19.5" customHeight="1">
      <c r="A38" s="409" t="s">
        <v>35</v>
      </c>
      <c r="B38" s="515" t="s">
        <v>284</v>
      </c>
      <c r="C38" s="127">
        <v>30577235</v>
      </c>
      <c r="D38" s="18">
        <v>29729442</v>
      </c>
      <c r="E38" s="20">
        <v>0.9722737193209262</v>
      </c>
      <c r="F38" s="127">
        <v>1327384</v>
      </c>
      <c r="G38" s="18">
        <v>2388525</v>
      </c>
      <c r="H38" s="20">
        <v>1.7994227744194595</v>
      </c>
      <c r="I38" s="19">
        <v>0.043410857783576576</v>
      </c>
      <c r="J38" s="139">
        <v>0.08034207301973578</v>
      </c>
      <c r="O38" s="31"/>
      <c r="P38" s="31"/>
      <c r="Q38" s="15"/>
      <c r="R38" s="15"/>
      <c r="S38" s="31"/>
    </row>
    <row r="39" spans="1:19" ht="19.5" customHeight="1">
      <c r="A39" s="409" t="s">
        <v>36</v>
      </c>
      <c r="B39" s="515" t="s">
        <v>57</v>
      </c>
      <c r="C39" s="127">
        <v>120351</v>
      </c>
      <c r="D39" s="18">
        <v>136176</v>
      </c>
      <c r="E39" s="20">
        <v>1.1314903906074731</v>
      </c>
      <c r="F39" s="127">
        <v>6212</v>
      </c>
      <c r="G39" s="18">
        <v>8468</v>
      </c>
      <c r="H39" s="20">
        <v>1.3631680618158404</v>
      </c>
      <c r="I39" s="19">
        <v>0.05161569077116102</v>
      </c>
      <c r="J39" s="139">
        <v>0.06218423217013277</v>
      </c>
      <c r="O39" s="31"/>
      <c r="P39" s="31"/>
      <c r="Q39" s="15"/>
      <c r="R39" s="15"/>
      <c r="S39" s="31"/>
    </row>
    <row r="40" spans="1:18" s="100" customFormat="1" ht="19.5" customHeight="1">
      <c r="A40" s="409" t="s">
        <v>37</v>
      </c>
      <c r="B40" s="515" t="s">
        <v>211</v>
      </c>
      <c r="C40" s="127">
        <v>26116</v>
      </c>
      <c r="D40" s="18">
        <v>26649</v>
      </c>
      <c r="E40" s="20">
        <v>1.0204089447082247</v>
      </c>
      <c r="F40" s="127">
        <v>1466</v>
      </c>
      <c r="G40" s="18">
        <v>1396</v>
      </c>
      <c r="H40" s="20">
        <v>0.9522510231923602</v>
      </c>
      <c r="I40" s="19">
        <v>0.05613417062337264</v>
      </c>
      <c r="J40" s="139">
        <v>0.05238470486697437</v>
      </c>
      <c r="Q40" s="15"/>
      <c r="R40" s="15"/>
    </row>
    <row r="41" spans="1:18" s="100" customFormat="1" ht="19.5" customHeight="1">
      <c r="A41" s="409" t="s">
        <v>38</v>
      </c>
      <c r="B41" s="515" t="s">
        <v>74</v>
      </c>
      <c r="C41" s="127">
        <v>1151602</v>
      </c>
      <c r="D41" s="18">
        <v>1517771</v>
      </c>
      <c r="E41" s="20">
        <v>1.317964887174562</v>
      </c>
      <c r="F41" s="127">
        <v>36953</v>
      </c>
      <c r="G41" s="18">
        <v>325122</v>
      </c>
      <c r="H41" s="20">
        <v>8.798257245690472</v>
      </c>
      <c r="I41" s="19">
        <v>0.032088343021286866</v>
      </c>
      <c r="J41" s="139">
        <v>0.21421018058719002</v>
      </c>
      <c r="Q41" s="15"/>
      <c r="R41" s="15"/>
    </row>
    <row r="42" spans="1:18" s="100" customFormat="1" ht="19.5" customHeight="1">
      <c r="A42" s="409" t="s">
        <v>39</v>
      </c>
      <c r="B42" s="515" t="s">
        <v>218</v>
      </c>
      <c r="C42" s="127">
        <v>56520</v>
      </c>
      <c r="D42" s="18">
        <v>67831</v>
      </c>
      <c r="E42" s="20">
        <v>1.2001238499646143</v>
      </c>
      <c r="F42" s="127">
        <v>4621</v>
      </c>
      <c r="G42" s="18">
        <v>7416</v>
      </c>
      <c r="H42" s="20">
        <v>1.6048474356199958</v>
      </c>
      <c r="I42" s="19">
        <v>0.081758669497523</v>
      </c>
      <c r="J42" s="139">
        <v>0.10933054208252864</v>
      </c>
      <c r="Q42" s="15"/>
      <c r="R42" s="15"/>
    </row>
    <row r="43" spans="1:18" s="100" customFormat="1" ht="19.5" customHeight="1">
      <c r="A43" s="409" t="s">
        <v>40</v>
      </c>
      <c r="B43" s="515" t="s">
        <v>219</v>
      </c>
      <c r="C43" s="127">
        <v>713980</v>
      </c>
      <c r="D43" s="18">
        <v>599822</v>
      </c>
      <c r="E43" s="20">
        <v>0.8401103672371775</v>
      </c>
      <c r="F43" s="127">
        <v>31291</v>
      </c>
      <c r="G43" s="18">
        <v>44324</v>
      </c>
      <c r="H43" s="20">
        <v>1.4165095394841967</v>
      </c>
      <c r="I43" s="19">
        <v>0.04382615759545085</v>
      </c>
      <c r="J43" s="139">
        <v>0.07389525559249244</v>
      </c>
      <c r="Q43" s="15"/>
      <c r="R43" s="15"/>
    </row>
    <row r="44" spans="1:18" s="100" customFormat="1" ht="19.5" customHeight="1">
      <c r="A44" s="409" t="s">
        <v>41</v>
      </c>
      <c r="B44" s="515" t="s">
        <v>220</v>
      </c>
      <c r="C44" s="127">
        <v>15802</v>
      </c>
      <c r="D44" s="18">
        <v>20078</v>
      </c>
      <c r="E44" s="20">
        <v>1.2705986583976712</v>
      </c>
      <c r="F44" s="127">
        <v>863</v>
      </c>
      <c r="G44" s="18">
        <v>1185</v>
      </c>
      <c r="H44" s="20">
        <v>1.373117033603708</v>
      </c>
      <c r="I44" s="19">
        <v>0.05461334008353373</v>
      </c>
      <c r="J44" s="139">
        <v>0.05901982269150314</v>
      </c>
      <c r="Q44" s="15"/>
      <c r="R44" s="15"/>
    </row>
    <row r="45" spans="1:18" s="100" customFormat="1" ht="19.5" customHeight="1" thickBot="1">
      <c r="A45" s="409" t="s">
        <v>42</v>
      </c>
      <c r="B45" s="576" t="s">
        <v>285</v>
      </c>
      <c r="C45" s="127">
        <v>2706740</v>
      </c>
      <c r="D45" s="18">
        <v>2104449</v>
      </c>
      <c r="E45" s="20">
        <v>0.7774847233203042</v>
      </c>
      <c r="F45" s="94">
        <v>70187</v>
      </c>
      <c r="G45" s="134">
        <v>135506</v>
      </c>
      <c r="H45" s="20">
        <v>1.9306424266602078</v>
      </c>
      <c r="I45" s="19">
        <v>0.025930455086192246</v>
      </c>
      <c r="J45" s="139">
        <v>0.06439025131994171</v>
      </c>
      <c r="Q45" s="15"/>
      <c r="R45" s="15"/>
    </row>
    <row r="46" spans="1:18" s="100" customFormat="1" ht="19.5" customHeight="1" thickBot="1">
      <c r="A46" s="412" t="s">
        <v>43</v>
      </c>
      <c r="B46" s="413" t="s">
        <v>2</v>
      </c>
      <c r="C46" s="156">
        <v>80967426</v>
      </c>
      <c r="D46" s="99">
        <v>83652699</v>
      </c>
      <c r="E46" s="33">
        <v>1.0331648557038233</v>
      </c>
      <c r="F46" s="94">
        <v>3940267</v>
      </c>
      <c r="G46" s="134">
        <v>9108915</v>
      </c>
      <c r="H46" s="33">
        <v>2.311750701158069</v>
      </c>
      <c r="I46" s="33">
        <v>0.048664842081061095</v>
      </c>
      <c r="J46" s="234">
        <v>0.10888967252568862</v>
      </c>
      <c r="Q46" s="15"/>
      <c r="R46" s="15"/>
    </row>
    <row r="47" spans="1:18" s="100" customFormat="1" ht="19.5" customHeight="1">
      <c r="A47" s="182"/>
      <c r="B47" s="109"/>
      <c r="C47" s="21"/>
      <c r="D47" s="21"/>
      <c r="E47" s="101"/>
      <c r="F47" s="21"/>
      <c r="G47" s="21"/>
      <c r="H47" s="101"/>
      <c r="I47" s="101"/>
      <c r="J47" s="101"/>
      <c r="Q47" s="15"/>
      <c r="R47" s="15"/>
    </row>
    <row r="48" spans="1:18" s="100" customFormat="1" ht="19.5" customHeight="1">
      <c r="A48" s="182"/>
      <c r="B48" s="109"/>
      <c r="C48" s="21"/>
      <c r="D48" s="21"/>
      <c r="E48" s="101"/>
      <c r="F48" s="21"/>
      <c r="G48" s="21"/>
      <c r="H48" s="101"/>
      <c r="I48" s="101"/>
      <c r="J48" s="101"/>
      <c r="Q48" s="15"/>
      <c r="R48" s="15"/>
    </row>
    <row r="49" spans="3:19" ht="19.5" customHeight="1">
      <c r="C49" s="15"/>
      <c r="D49" s="15"/>
      <c r="E49" s="20"/>
      <c r="F49" s="4"/>
      <c r="G49" s="4"/>
      <c r="H49" s="29"/>
      <c r="I49" s="20"/>
      <c r="J49" s="20"/>
      <c r="O49" s="31"/>
      <c r="P49" s="31"/>
      <c r="Q49" s="15"/>
      <c r="R49" s="15"/>
      <c r="S49" s="31"/>
    </row>
    <row r="50" spans="1:19" s="3" customFormat="1" ht="19.5" customHeight="1">
      <c r="A50" s="602" t="s">
        <v>155</v>
      </c>
      <c r="B50" s="602"/>
      <c r="C50" s="602"/>
      <c r="D50" s="602"/>
      <c r="E50" s="602"/>
      <c r="F50" s="602"/>
      <c r="G50" s="602"/>
      <c r="H50" s="602"/>
      <c r="I50" s="602"/>
      <c r="J50" s="602"/>
      <c r="K50" s="2"/>
      <c r="L50" s="2"/>
      <c r="M50" s="2"/>
      <c r="N50" s="2"/>
      <c r="O50" s="25"/>
      <c r="P50" s="25"/>
      <c r="Q50" s="15"/>
      <c r="R50" s="15"/>
      <c r="S50" s="25"/>
    </row>
    <row r="51" spans="1:19" s="3" customFormat="1" ht="19.5" customHeight="1" thickBot="1">
      <c r="A51" s="32"/>
      <c r="B51" s="32"/>
      <c r="C51" s="32"/>
      <c r="D51" s="32"/>
      <c r="E51" s="32"/>
      <c r="F51" s="2"/>
      <c r="G51" s="2"/>
      <c r="H51" s="2"/>
      <c r="I51" s="24"/>
      <c r="J51" s="24"/>
      <c r="K51" s="2"/>
      <c r="L51" s="2"/>
      <c r="M51" s="2"/>
      <c r="N51" s="2"/>
      <c r="O51" s="25"/>
      <c r="P51" s="25"/>
      <c r="Q51" s="15"/>
      <c r="R51" s="15"/>
      <c r="S51" s="25"/>
    </row>
    <row r="52" spans="1:19" ht="19.5" customHeight="1" thickBot="1">
      <c r="A52" s="27" t="s">
        <v>3</v>
      </c>
      <c r="B52" s="140" t="s">
        <v>11</v>
      </c>
      <c r="C52" s="176" t="s">
        <v>153</v>
      </c>
      <c r="D52" s="177"/>
      <c r="E52" s="27" t="s">
        <v>6</v>
      </c>
      <c r="F52" s="176" t="s">
        <v>204</v>
      </c>
      <c r="G52" s="177"/>
      <c r="H52" s="27" t="s">
        <v>6</v>
      </c>
      <c r="I52" s="610" t="s">
        <v>205</v>
      </c>
      <c r="J52" s="611"/>
      <c r="O52" s="31"/>
      <c r="P52" s="31"/>
      <c r="Q52" s="15"/>
      <c r="R52" s="15"/>
      <c r="S52" s="31"/>
    </row>
    <row r="53" spans="1:19" s="5" customFormat="1" ht="19.5" customHeight="1" thickBot="1">
      <c r="A53" s="30"/>
      <c r="B53" s="11"/>
      <c r="C53" s="378">
        <v>2008</v>
      </c>
      <c r="D53" s="378">
        <v>2009</v>
      </c>
      <c r="E53" s="486" t="s">
        <v>330</v>
      </c>
      <c r="F53" s="378">
        <v>2008</v>
      </c>
      <c r="G53" s="378">
        <v>2009</v>
      </c>
      <c r="H53" s="486" t="s">
        <v>330</v>
      </c>
      <c r="I53" s="378">
        <v>2008</v>
      </c>
      <c r="J53" s="378">
        <v>2009</v>
      </c>
      <c r="L53"/>
      <c r="M53"/>
      <c r="N53"/>
      <c r="O53" s="137"/>
      <c r="P53" s="137"/>
      <c r="Q53" s="15"/>
      <c r="R53" s="15"/>
      <c r="S53" s="137"/>
    </row>
    <row r="54" spans="1:19" ht="19.5" customHeight="1">
      <c r="A54" s="378" t="s">
        <v>7</v>
      </c>
      <c r="B54" s="516" t="s">
        <v>72</v>
      </c>
      <c r="C54" s="91">
        <v>1714735</v>
      </c>
      <c r="D54" s="91">
        <v>1748588</v>
      </c>
      <c r="E54" s="190">
        <v>1.0197424091769283</v>
      </c>
      <c r="F54" s="91">
        <v>109731</v>
      </c>
      <c r="G54" s="130">
        <v>91429</v>
      </c>
      <c r="H54" s="235">
        <v>0.8332103052009003</v>
      </c>
      <c r="I54" s="141">
        <v>0.06399297850688299</v>
      </c>
      <c r="J54" s="158">
        <v>0.052287331263854035</v>
      </c>
      <c r="O54" s="31"/>
      <c r="P54" s="31"/>
      <c r="Q54" s="15"/>
      <c r="R54" s="15"/>
      <c r="S54" s="31"/>
    </row>
    <row r="55" spans="1:19" ht="19.5" customHeight="1">
      <c r="A55" s="393" t="s">
        <v>8</v>
      </c>
      <c r="B55" s="516" t="s">
        <v>336</v>
      </c>
      <c r="C55" s="127">
        <v>168690</v>
      </c>
      <c r="D55" s="127">
        <v>203424</v>
      </c>
      <c r="E55" s="205">
        <v>1.2059043215365464</v>
      </c>
      <c r="F55" s="127">
        <v>13046</v>
      </c>
      <c r="G55" s="18">
        <v>12055</v>
      </c>
      <c r="H55" s="20">
        <v>0.9240380193162655</v>
      </c>
      <c r="I55" s="19">
        <v>0.07733712727488293</v>
      </c>
      <c r="J55" s="139">
        <v>0.05926046090923392</v>
      </c>
      <c r="O55" s="31"/>
      <c r="P55" s="31"/>
      <c r="Q55" s="15"/>
      <c r="R55" s="15"/>
      <c r="S55" s="31"/>
    </row>
    <row r="56" spans="1:19" ht="19.5" customHeight="1">
      <c r="A56" s="393" t="s">
        <v>9</v>
      </c>
      <c r="B56" s="516" t="s">
        <v>302</v>
      </c>
      <c r="C56" s="127">
        <v>52407</v>
      </c>
      <c r="D56" s="127">
        <v>47065</v>
      </c>
      <c r="E56" s="205">
        <v>0.8980670521113592</v>
      </c>
      <c r="F56" s="127">
        <v>1816</v>
      </c>
      <c r="G56" s="18">
        <v>2241</v>
      </c>
      <c r="H56" s="20">
        <v>1.2340308370044053</v>
      </c>
      <c r="I56" s="19">
        <v>0.03465185948442002</v>
      </c>
      <c r="J56" s="139">
        <v>0.047615000531180285</v>
      </c>
      <c r="O56" s="31"/>
      <c r="P56" s="31"/>
      <c r="Q56" s="15"/>
      <c r="R56" s="15"/>
      <c r="S56" s="31"/>
    </row>
    <row r="57" spans="1:19" ht="19.5" customHeight="1">
      <c r="A57" s="393" t="s">
        <v>12</v>
      </c>
      <c r="B57" s="516" t="s">
        <v>286</v>
      </c>
      <c r="C57" s="127">
        <v>198909</v>
      </c>
      <c r="D57" s="127">
        <v>361161</v>
      </c>
      <c r="E57" s="205">
        <v>1.8157096963938284</v>
      </c>
      <c r="F57" s="127">
        <v>13275</v>
      </c>
      <c r="G57" s="18">
        <v>20724</v>
      </c>
      <c r="H57" s="20">
        <v>1.561129943502825</v>
      </c>
      <c r="I57" s="19">
        <v>0.06673906158092394</v>
      </c>
      <c r="J57" s="139">
        <v>0.057381610971284275</v>
      </c>
      <c r="O57" s="31"/>
      <c r="P57" s="31"/>
      <c r="Q57" s="15"/>
      <c r="R57" s="15"/>
      <c r="S57" s="31"/>
    </row>
    <row r="58" spans="1:19" ht="19.5" customHeight="1">
      <c r="A58" s="393" t="s">
        <v>13</v>
      </c>
      <c r="B58" s="516" t="s">
        <v>287</v>
      </c>
      <c r="C58" s="127">
        <v>5585</v>
      </c>
      <c r="D58" s="127">
        <v>4606</v>
      </c>
      <c r="E58" s="205">
        <v>0.8247090420769919</v>
      </c>
      <c r="F58" s="127">
        <v>279</v>
      </c>
      <c r="G58" s="18">
        <v>255</v>
      </c>
      <c r="H58" s="20">
        <v>0.9139784946236559</v>
      </c>
      <c r="I58" s="19">
        <v>0.049955237242614144</v>
      </c>
      <c r="J58" s="139">
        <v>0.05536257056013895</v>
      </c>
      <c r="O58" s="31"/>
      <c r="P58" s="31"/>
      <c r="Q58" s="15"/>
      <c r="R58" s="15"/>
      <c r="S58" s="31"/>
    </row>
    <row r="59" spans="1:19" ht="19.5" customHeight="1">
      <c r="A59" s="393" t="s">
        <v>14</v>
      </c>
      <c r="B59" s="516" t="s">
        <v>303</v>
      </c>
      <c r="C59" s="127">
        <v>52130</v>
      </c>
      <c r="D59" s="127">
        <v>88959</v>
      </c>
      <c r="E59" s="205">
        <v>1.7064837905236907</v>
      </c>
      <c r="F59" s="127">
        <v>2004</v>
      </c>
      <c r="G59" s="18">
        <v>13313</v>
      </c>
      <c r="H59" s="20">
        <v>6.643213572854291</v>
      </c>
      <c r="I59" s="19">
        <v>0.03844235564933819</v>
      </c>
      <c r="J59" s="139">
        <v>0.14965321102980025</v>
      </c>
      <c r="O59" s="31"/>
      <c r="P59" s="31"/>
      <c r="Q59" s="15"/>
      <c r="R59" s="15"/>
      <c r="S59" s="31"/>
    </row>
    <row r="60" spans="1:19" ht="19.5" customHeight="1">
      <c r="A60" s="393" t="s">
        <v>15</v>
      </c>
      <c r="B60" s="516" t="s">
        <v>329</v>
      </c>
      <c r="C60" s="127">
        <v>54204</v>
      </c>
      <c r="D60" s="127">
        <v>76064</v>
      </c>
      <c r="E60" s="205">
        <v>1.4032912700169728</v>
      </c>
      <c r="F60" s="127">
        <v>1237</v>
      </c>
      <c r="G60" s="18">
        <v>3198</v>
      </c>
      <c r="H60" s="20">
        <v>2.5852869846402586</v>
      </c>
      <c r="I60" s="19">
        <v>0.0228211940078223</v>
      </c>
      <c r="J60" s="139">
        <v>0.04204354228018511</v>
      </c>
      <c r="O60" s="31"/>
      <c r="P60" s="31"/>
      <c r="Q60" s="15"/>
      <c r="R60" s="15"/>
      <c r="S60" s="31"/>
    </row>
    <row r="61" spans="1:19" ht="19.5" customHeight="1">
      <c r="A61" s="393" t="s">
        <v>16</v>
      </c>
      <c r="B61" s="516" t="s">
        <v>58</v>
      </c>
      <c r="C61" s="127">
        <v>632208</v>
      </c>
      <c r="D61" s="127">
        <v>779385</v>
      </c>
      <c r="E61" s="205">
        <v>1.2327983828107205</v>
      </c>
      <c r="F61" s="127">
        <v>46535</v>
      </c>
      <c r="G61" s="18">
        <v>46966</v>
      </c>
      <c r="H61" s="20">
        <v>1.009261845922424</v>
      </c>
      <c r="I61" s="19">
        <v>0.07360710399109154</v>
      </c>
      <c r="J61" s="139">
        <v>0.06026033346805494</v>
      </c>
      <c r="O61" s="31"/>
      <c r="P61" s="31"/>
      <c r="Q61" s="15"/>
      <c r="R61" s="15"/>
      <c r="S61" s="31"/>
    </row>
    <row r="62" spans="1:19" ht="19.5" customHeight="1">
      <c r="A62" s="393" t="s">
        <v>17</v>
      </c>
      <c r="B62" s="516" t="s">
        <v>288</v>
      </c>
      <c r="C62" s="127">
        <v>64656</v>
      </c>
      <c r="D62" s="127">
        <v>97785</v>
      </c>
      <c r="E62" s="205">
        <v>1.5123886414253898</v>
      </c>
      <c r="F62" s="127">
        <v>3660</v>
      </c>
      <c r="G62" s="18">
        <v>4361</v>
      </c>
      <c r="H62" s="20">
        <v>1.1915300546448087</v>
      </c>
      <c r="I62" s="19">
        <v>0.056607275426874534</v>
      </c>
      <c r="J62" s="139">
        <v>0.044597842204837146</v>
      </c>
      <c r="O62" s="31"/>
      <c r="P62" s="31"/>
      <c r="Q62" s="15"/>
      <c r="R62" s="15"/>
      <c r="S62" s="31"/>
    </row>
    <row r="63" spans="1:19" ht="19.5" customHeight="1">
      <c r="A63" s="393" t="s">
        <v>18</v>
      </c>
      <c r="B63" s="516" t="s">
        <v>59</v>
      </c>
      <c r="C63" s="127">
        <v>46839</v>
      </c>
      <c r="D63" s="127">
        <v>45876</v>
      </c>
      <c r="E63" s="205">
        <v>0.9794402100813425</v>
      </c>
      <c r="F63" s="127">
        <v>2618</v>
      </c>
      <c r="G63" s="18">
        <v>2476</v>
      </c>
      <c r="H63" s="20">
        <v>0.9457601222307105</v>
      </c>
      <c r="I63" s="19">
        <v>0.05589359294604923</v>
      </c>
      <c r="J63" s="139">
        <v>0.053971575551486614</v>
      </c>
      <c r="O63" s="31"/>
      <c r="P63" s="31"/>
      <c r="Q63" s="15"/>
      <c r="R63" s="15"/>
      <c r="S63" s="31"/>
    </row>
    <row r="64" spans="1:19" ht="19.5" customHeight="1">
      <c r="A64" s="393" t="s">
        <v>19</v>
      </c>
      <c r="B64" s="516" t="s">
        <v>82</v>
      </c>
      <c r="C64" s="127">
        <v>19241</v>
      </c>
      <c r="D64" s="127">
        <v>21998</v>
      </c>
      <c r="E64" s="205">
        <v>1.143287770905878</v>
      </c>
      <c r="F64" s="127">
        <v>1009</v>
      </c>
      <c r="G64" s="18">
        <v>927</v>
      </c>
      <c r="H64" s="20">
        <v>0.9187314172447968</v>
      </c>
      <c r="I64" s="19">
        <v>0.052440101865807394</v>
      </c>
      <c r="J64" s="139">
        <v>0.0421401945631421</v>
      </c>
      <c r="O64" s="31"/>
      <c r="P64" s="31"/>
      <c r="Q64" s="15"/>
      <c r="R64" s="15"/>
      <c r="S64" s="31"/>
    </row>
    <row r="65" spans="1:19" ht="19.5" customHeight="1">
      <c r="A65" s="393" t="s">
        <v>20</v>
      </c>
      <c r="B65" s="516" t="s">
        <v>79</v>
      </c>
      <c r="C65" s="127">
        <v>1866628</v>
      </c>
      <c r="D65" s="127">
        <v>1983237</v>
      </c>
      <c r="E65" s="205">
        <v>1.0624704011725956</v>
      </c>
      <c r="F65" s="127">
        <v>120494</v>
      </c>
      <c r="G65" s="18">
        <v>95261</v>
      </c>
      <c r="H65" s="20">
        <v>0.790587083174266</v>
      </c>
      <c r="I65" s="19">
        <v>0.06455169428509591</v>
      </c>
      <c r="J65" s="139">
        <v>0.04803308933828887</v>
      </c>
      <c r="O65" s="31"/>
      <c r="P65" s="31"/>
      <c r="Q65" s="31"/>
      <c r="R65" s="31"/>
      <c r="S65" s="31"/>
    </row>
    <row r="66" spans="1:19" ht="19.5" customHeight="1">
      <c r="A66" s="393" t="s">
        <v>21</v>
      </c>
      <c r="B66" s="516" t="s">
        <v>221</v>
      </c>
      <c r="C66" s="127">
        <v>95698</v>
      </c>
      <c r="D66" s="127">
        <v>132688</v>
      </c>
      <c r="E66" s="205">
        <v>1.3865284540951743</v>
      </c>
      <c r="F66" s="127">
        <v>5713</v>
      </c>
      <c r="G66" s="18">
        <v>5093</v>
      </c>
      <c r="H66" s="20">
        <v>0.8914755820059513</v>
      </c>
      <c r="I66" s="19">
        <v>0.05969821730861669</v>
      </c>
      <c r="J66" s="139">
        <v>0.03838327505124804</v>
      </c>
      <c r="O66" s="31"/>
      <c r="P66" s="31"/>
      <c r="Q66" s="31"/>
      <c r="R66" s="31"/>
      <c r="S66" s="31"/>
    </row>
    <row r="67" spans="1:19" ht="19.5" customHeight="1">
      <c r="A67" s="393" t="s">
        <v>22</v>
      </c>
      <c r="B67" s="516" t="s">
        <v>60</v>
      </c>
      <c r="C67" s="127">
        <v>459732</v>
      </c>
      <c r="D67" s="127">
        <v>534185</v>
      </c>
      <c r="E67" s="205">
        <v>1.1619487005472753</v>
      </c>
      <c r="F67" s="127">
        <v>40263</v>
      </c>
      <c r="G67" s="18">
        <v>23200</v>
      </c>
      <c r="H67" s="20">
        <v>0.5762114099793856</v>
      </c>
      <c r="I67" s="19">
        <v>0.08757928532275326</v>
      </c>
      <c r="J67" s="139">
        <v>0.043430646686073174</v>
      </c>
      <c r="O67" s="31"/>
      <c r="P67" s="31"/>
      <c r="Q67" s="31"/>
      <c r="R67" s="31"/>
      <c r="S67" s="31"/>
    </row>
    <row r="68" spans="1:19" ht="19.5" customHeight="1">
      <c r="A68" s="393" t="s">
        <v>23</v>
      </c>
      <c r="B68" s="516" t="s">
        <v>76</v>
      </c>
      <c r="C68" s="127">
        <v>719411</v>
      </c>
      <c r="D68" s="127">
        <v>813721</v>
      </c>
      <c r="E68" s="205">
        <v>1.13109335275663</v>
      </c>
      <c r="F68" s="127">
        <v>60657</v>
      </c>
      <c r="G68" s="18">
        <v>74667</v>
      </c>
      <c r="H68" s="20">
        <v>1.2309708689846184</v>
      </c>
      <c r="I68" s="19">
        <v>0.08431480753004889</v>
      </c>
      <c r="J68" s="139">
        <v>0.09175995212118158</v>
      </c>
      <c r="O68" s="31"/>
      <c r="P68" s="31"/>
      <c r="Q68" s="31"/>
      <c r="R68" s="31"/>
      <c r="S68" s="31"/>
    </row>
    <row r="69" spans="1:19" ht="19.5" customHeight="1">
      <c r="A69" s="393" t="s">
        <v>24</v>
      </c>
      <c r="B69" s="516" t="s">
        <v>307</v>
      </c>
      <c r="C69" s="127">
        <v>1104550</v>
      </c>
      <c r="D69" s="127">
        <v>1164918</v>
      </c>
      <c r="E69" s="205">
        <v>1.0546539314653025</v>
      </c>
      <c r="F69" s="127">
        <v>72899</v>
      </c>
      <c r="G69" s="18">
        <v>73205</v>
      </c>
      <c r="H69" s="20">
        <v>1.004197588444286</v>
      </c>
      <c r="I69" s="19">
        <v>0.0659988230501109</v>
      </c>
      <c r="J69" s="139">
        <v>0.06284133303803358</v>
      </c>
      <c r="O69" s="31"/>
      <c r="P69" s="31"/>
      <c r="Q69" s="31"/>
      <c r="R69" s="31"/>
      <c r="S69" s="31"/>
    </row>
    <row r="70" spans="1:19" ht="19.5" customHeight="1">
      <c r="A70" s="393" t="s">
        <v>25</v>
      </c>
      <c r="B70" s="516" t="s">
        <v>308</v>
      </c>
      <c r="C70" s="127">
        <v>146466</v>
      </c>
      <c r="D70" s="127">
        <v>167883</v>
      </c>
      <c r="E70" s="205">
        <v>1.1462250624718364</v>
      </c>
      <c r="F70" s="127">
        <v>9387</v>
      </c>
      <c r="G70" s="18">
        <v>10063</v>
      </c>
      <c r="H70" s="20">
        <v>1.0720144881218707</v>
      </c>
      <c r="I70" s="19">
        <v>0.06408995944451272</v>
      </c>
      <c r="J70" s="139">
        <v>0.05994055383808962</v>
      </c>
      <c r="O70" s="31"/>
      <c r="P70" s="31"/>
      <c r="Q70" s="31"/>
      <c r="R70" s="31"/>
      <c r="S70" s="31"/>
    </row>
    <row r="71" spans="1:19" ht="19.5" customHeight="1">
      <c r="A71" s="393" t="s">
        <v>26</v>
      </c>
      <c r="B71" s="516" t="s">
        <v>80</v>
      </c>
      <c r="C71" s="127">
        <v>75884</v>
      </c>
      <c r="D71" s="127">
        <v>83908</v>
      </c>
      <c r="E71" s="205">
        <v>1.1057403405197406</v>
      </c>
      <c r="F71" s="127">
        <v>4458</v>
      </c>
      <c r="G71" s="18">
        <v>5416</v>
      </c>
      <c r="H71" s="20">
        <v>1.2148945715567518</v>
      </c>
      <c r="I71" s="19">
        <v>0.05874756206842022</v>
      </c>
      <c r="J71" s="139">
        <v>0.06454688468322449</v>
      </c>
      <c r="O71" s="31"/>
      <c r="P71" s="31"/>
      <c r="Q71" s="31"/>
      <c r="R71" s="31"/>
      <c r="S71" s="31"/>
    </row>
    <row r="72" spans="1:19" ht="19.5" customHeight="1">
      <c r="A72" s="393" t="s">
        <v>27</v>
      </c>
      <c r="B72" s="516" t="s">
        <v>309</v>
      </c>
      <c r="C72" s="127">
        <v>867347</v>
      </c>
      <c r="D72" s="127">
        <v>971867</v>
      </c>
      <c r="E72" s="205">
        <v>1.120505403258442</v>
      </c>
      <c r="F72" s="127">
        <v>48645</v>
      </c>
      <c r="G72" s="18">
        <v>63412</v>
      </c>
      <c r="H72" s="20">
        <v>1.303566656388118</v>
      </c>
      <c r="I72" s="19">
        <v>0.05608481957048332</v>
      </c>
      <c r="J72" s="139">
        <v>0.06524761104142851</v>
      </c>
      <c r="O72" s="31"/>
      <c r="P72" s="31"/>
      <c r="Q72" s="31"/>
      <c r="R72" s="31"/>
      <c r="S72" s="31"/>
    </row>
    <row r="73" spans="1:19" ht="19.5" customHeight="1">
      <c r="A73" s="393" t="s">
        <v>28</v>
      </c>
      <c r="B73" s="516" t="s">
        <v>61</v>
      </c>
      <c r="C73" s="127">
        <v>172673</v>
      </c>
      <c r="D73" s="127">
        <v>169071</v>
      </c>
      <c r="E73" s="205">
        <v>0.9791397612828873</v>
      </c>
      <c r="F73" s="127">
        <v>10476</v>
      </c>
      <c r="G73" s="18">
        <v>10217</v>
      </c>
      <c r="H73" s="20">
        <v>0.9752768232149676</v>
      </c>
      <c r="I73" s="19">
        <v>0.06066958933938717</v>
      </c>
      <c r="J73" s="139">
        <v>0.0604302334522183</v>
      </c>
      <c r="O73" s="31"/>
      <c r="P73" s="31"/>
      <c r="Q73" s="31"/>
      <c r="R73" s="31"/>
      <c r="S73" s="31"/>
    </row>
    <row r="74" spans="1:19" ht="19.5" customHeight="1">
      <c r="A74" s="393" t="s">
        <v>29</v>
      </c>
      <c r="B74" s="54" t="s">
        <v>222</v>
      </c>
      <c r="C74" s="577" t="s">
        <v>326</v>
      </c>
      <c r="D74" s="577" t="s">
        <v>326</v>
      </c>
      <c r="E74" s="206" t="s">
        <v>77</v>
      </c>
      <c r="F74" s="577" t="s">
        <v>326</v>
      </c>
      <c r="G74" s="577" t="s">
        <v>326</v>
      </c>
      <c r="H74" s="206" t="s">
        <v>77</v>
      </c>
      <c r="I74" s="577" t="s">
        <v>326</v>
      </c>
      <c r="J74" s="577" t="s">
        <v>326</v>
      </c>
      <c r="K74" s="206"/>
      <c r="O74" s="31"/>
      <c r="P74" s="31"/>
      <c r="Q74" s="31"/>
      <c r="R74" s="31"/>
      <c r="S74" s="31"/>
    </row>
    <row r="75" spans="1:19" ht="19.5" customHeight="1">
      <c r="A75" s="393" t="s">
        <v>34</v>
      </c>
      <c r="B75" s="516" t="s">
        <v>310</v>
      </c>
      <c r="C75" s="127">
        <v>66753</v>
      </c>
      <c r="D75" s="127">
        <v>66044</v>
      </c>
      <c r="E75" s="205">
        <v>0.9893787545129058</v>
      </c>
      <c r="F75" s="127">
        <v>3447</v>
      </c>
      <c r="G75" s="18">
        <v>3350</v>
      </c>
      <c r="H75" s="20">
        <v>0.9718595880475775</v>
      </c>
      <c r="I75" s="19">
        <v>0.05163812862343266</v>
      </c>
      <c r="J75" s="139">
        <v>0.05072375991763067</v>
      </c>
      <c r="O75" s="31"/>
      <c r="P75" s="31"/>
      <c r="Q75" s="31"/>
      <c r="R75" s="31"/>
      <c r="S75" s="31"/>
    </row>
    <row r="76" spans="1:19" ht="19.5" customHeight="1">
      <c r="A76" s="393" t="s">
        <v>35</v>
      </c>
      <c r="B76" s="516" t="s">
        <v>213</v>
      </c>
      <c r="C76" s="127">
        <v>370079</v>
      </c>
      <c r="D76" s="127">
        <v>471290</v>
      </c>
      <c r="E76" s="205">
        <v>1.2734848505319134</v>
      </c>
      <c r="F76" s="127">
        <v>23245</v>
      </c>
      <c r="G76" s="18">
        <v>21836</v>
      </c>
      <c r="H76" s="20">
        <v>0.9393848139384814</v>
      </c>
      <c r="I76" s="19">
        <v>0.06281091334552892</v>
      </c>
      <c r="J76" s="139">
        <v>0.046332406798361946</v>
      </c>
      <c r="O76" s="31"/>
      <c r="P76" s="31"/>
      <c r="Q76" s="31"/>
      <c r="R76" s="31"/>
      <c r="S76" s="31"/>
    </row>
    <row r="77" spans="1:19" ht="19.5" customHeight="1">
      <c r="A77" s="393" t="s">
        <v>36</v>
      </c>
      <c r="B77" s="516" t="s">
        <v>311</v>
      </c>
      <c r="C77" s="127">
        <v>13081</v>
      </c>
      <c r="D77" s="127">
        <v>16521</v>
      </c>
      <c r="E77" s="205">
        <v>1.262976836633285</v>
      </c>
      <c r="F77" s="127">
        <v>704</v>
      </c>
      <c r="G77" s="18">
        <v>865</v>
      </c>
      <c r="H77" s="20">
        <v>1.2286931818181819</v>
      </c>
      <c r="I77" s="19">
        <v>0.0538185154040211</v>
      </c>
      <c r="J77" s="139">
        <v>0.05235760547182374</v>
      </c>
      <c r="O77" s="31"/>
      <c r="P77" s="31"/>
      <c r="Q77" s="31"/>
      <c r="R77" s="31"/>
      <c r="S77" s="31"/>
    </row>
    <row r="78" spans="1:19" ht="19.5" customHeight="1">
      <c r="A78" s="393" t="s">
        <v>37</v>
      </c>
      <c r="B78" s="516" t="s">
        <v>223</v>
      </c>
      <c r="C78" s="127">
        <v>37104</v>
      </c>
      <c r="D78" s="127">
        <v>35901</v>
      </c>
      <c r="E78" s="205">
        <v>0.9675776196636481</v>
      </c>
      <c r="F78" s="127">
        <v>3123</v>
      </c>
      <c r="G78" s="18">
        <v>4533</v>
      </c>
      <c r="H78" s="20">
        <v>1.4514889529298751</v>
      </c>
      <c r="I78" s="19">
        <v>0.08416882276843467</v>
      </c>
      <c r="J78" s="139">
        <v>0.12626389237068605</v>
      </c>
      <c r="O78" s="31"/>
      <c r="P78" s="31"/>
      <c r="Q78" s="31"/>
      <c r="R78" s="31"/>
      <c r="S78" s="31"/>
    </row>
    <row r="79" spans="1:19" ht="19.5" customHeight="1">
      <c r="A79" s="393" t="s">
        <v>38</v>
      </c>
      <c r="B79" s="516" t="s">
        <v>62</v>
      </c>
      <c r="C79" s="127">
        <v>304143</v>
      </c>
      <c r="D79" s="127">
        <v>401660</v>
      </c>
      <c r="E79" s="205">
        <v>1.3206287831710741</v>
      </c>
      <c r="F79" s="127">
        <v>31709</v>
      </c>
      <c r="G79" s="18">
        <v>54789</v>
      </c>
      <c r="H79" s="20">
        <v>1.727869059257624</v>
      </c>
      <c r="I79" s="19">
        <v>0.1042568791653926</v>
      </c>
      <c r="J79" s="139">
        <v>0.1364064133844545</v>
      </c>
      <c r="O79" s="31"/>
      <c r="P79" s="31"/>
      <c r="Q79" s="31"/>
      <c r="R79" s="31"/>
      <c r="S79" s="31"/>
    </row>
    <row r="80" spans="1:19" ht="19.5" customHeight="1">
      <c r="A80" s="393" t="s">
        <v>39</v>
      </c>
      <c r="B80" s="516" t="s">
        <v>259</v>
      </c>
      <c r="C80" s="127">
        <v>315508</v>
      </c>
      <c r="D80" s="127">
        <v>340429</v>
      </c>
      <c r="E80" s="205">
        <v>1.0789869036601292</v>
      </c>
      <c r="F80" s="127">
        <v>17501</v>
      </c>
      <c r="G80" s="18">
        <v>18761</v>
      </c>
      <c r="H80" s="20">
        <v>1.0719958859493743</v>
      </c>
      <c r="I80" s="19">
        <v>0.05546927494706949</v>
      </c>
      <c r="J80" s="139">
        <v>0.05510987606813755</v>
      </c>
      <c r="O80" s="31"/>
      <c r="P80" s="31"/>
      <c r="Q80" s="31"/>
      <c r="R80" s="31"/>
      <c r="S80" s="31"/>
    </row>
    <row r="81" spans="1:19" ht="19.5" customHeight="1">
      <c r="A81" s="393" t="s">
        <v>40</v>
      </c>
      <c r="B81" s="516" t="s">
        <v>312</v>
      </c>
      <c r="C81" s="127">
        <v>175338</v>
      </c>
      <c r="D81" s="127">
        <v>192698</v>
      </c>
      <c r="E81" s="205">
        <v>1.0990087716296524</v>
      </c>
      <c r="F81" s="127">
        <v>5030</v>
      </c>
      <c r="G81" s="18">
        <v>11429</v>
      </c>
      <c r="H81" s="20">
        <v>2.2721669980119286</v>
      </c>
      <c r="I81" s="19">
        <v>0.028687449383476487</v>
      </c>
      <c r="J81" s="139">
        <v>0.05931042356433383</v>
      </c>
      <c r="O81" s="31"/>
      <c r="P81" s="31"/>
      <c r="Q81" s="31"/>
      <c r="R81" s="31"/>
      <c r="S81" s="31"/>
    </row>
    <row r="82" spans="1:10" ht="19.5" customHeight="1">
      <c r="A82" s="393" t="s">
        <v>41</v>
      </c>
      <c r="B82" s="516" t="s">
        <v>63</v>
      </c>
      <c r="C82" s="127">
        <v>30451371</v>
      </c>
      <c r="D82" s="127">
        <v>26690204</v>
      </c>
      <c r="E82" s="205">
        <v>0.8764861194591206</v>
      </c>
      <c r="F82" s="127">
        <v>3541848</v>
      </c>
      <c r="G82" s="18">
        <v>3140107</v>
      </c>
      <c r="H82" s="20">
        <v>0.8865730545184322</v>
      </c>
      <c r="I82" s="19">
        <v>0.11631161040335425</v>
      </c>
      <c r="J82" s="139">
        <v>0.117650168578704</v>
      </c>
    </row>
    <row r="83" spans="1:10" ht="19.5" customHeight="1">
      <c r="A83" s="393" t="s">
        <v>42</v>
      </c>
      <c r="B83" s="516" t="s">
        <v>214</v>
      </c>
      <c r="C83" s="127">
        <v>57319</v>
      </c>
      <c r="D83" s="127">
        <v>47741</v>
      </c>
      <c r="E83" s="205">
        <v>0.8329000854864879</v>
      </c>
      <c r="F83" s="127">
        <v>2889</v>
      </c>
      <c r="G83" s="18">
        <v>2935</v>
      </c>
      <c r="H83" s="20">
        <v>1.0159224645205953</v>
      </c>
      <c r="I83" s="19">
        <v>0.05040213541757532</v>
      </c>
      <c r="J83" s="139">
        <v>0.06147755597913743</v>
      </c>
    </row>
    <row r="84" spans="1:10" ht="19.5" customHeight="1">
      <c r="A84" s="393" t="s">
        <v>43</v>
      </c>
      <c r="B84" s="516" t="s">
        <v>64</v>
      </c>
      <c r="C84" s="127">
        <v>191836</v>
      </c>
      <c r="D84" s="127">
        <v>261416</v>
      </c>
      <c r="E84" s="205">
        <v>1.3627056444045955</v>
      </c>
      <c r="F84" s="127">
        <v>9940</v>
      </c>
      <c r="G84" s="18">
        <v>10909</v>
      </c>
      <c r="H84" s="20">
        <v>1.0974849094567405</v>
      </c>
      <c r="I84" s="19">
        <v>0.05181509205779937</v>
      </c>
      <c r="J84" s="139">
        <v>0.04173042200936439</v>
      </c>
    </row>
    <row r="85" spans="1:10" ht="19.5" customHeight="1">
      <c r="A85" s="393" t="s">
        <v>68</v>
      </c>
      <c r="B85" s="516" t="s">
        <v>65</v>
      </c>
      <c r="C85" s="127">
        <v>136440</v>
      </c>
      <c r="D85" s="127">
        <v>188746</v>
      </c>
      <c r="E85" s="205">
        <v>1.3833626502491938</v>
      </c>
      <c r="F85" s="127">
        <v>6698</v>
      </c>
      <c r="G85" s="18">
        <v>8690</v>
      </c>
      <c r="H85" s="20">
        <v>1.2974022096148103</v>
      </c>
      <c r="I85" s="19">
        <v>0.049091175608326</v>
      </c>
      <c r="J85" s="139">
        <v>0.04604071079652019</v>
      </c>
    </row>
    <row r="86" spans="1:10" ht="19.5" customHeight="1">
      <c r="A86" s="393" t="s">
        <v>75</v>
      </c>
      <c r="B86" s="516" t="s">
        <v>224</v>
      </c>
      <c r="C86" s="127">
        <v>29726</v>
      </c>
      <c r="D86" s="127">
        <v>42267</v>
      </c>
      <c r="E86" s="205">
        <v>1.42188656395075</v>
      </c>
      <c r="F86" s="127">
        <v>1521</v>
      </c>
      <c r="G86" s="18">
        <v>2064</v>
      </c>
      <c r="H86" s="20">
        <v>1.3570019723865878</v>
      </c>
      <c r="I86" s="19">
        <v>0.05116732826481868</v>
      </c>
      <c r="J86" s="139">
        <v>0.048832422457236145</v>
      </c>
    </row>
    <row r="87" spans="1:10" ht="19.5" customHeight="1">
      <c r="A87" s="393" t="s">
        <v>78</v>
      </c>
      <c r="B87" s="516" t="s">
        <v>225</v>
      </c>
      <c r="C87" s="127">
        <v>672206</v>
      </c>
      <c r="D87" s="127">
        <v>719224</v>
      </c>
      <c r="E87" s="205">
        <v>1.0699458201801233</v>
      </c>
      <c r="F87" s="127">
        <v>39820</v>
      </c>
      <c r="G87" s="18">
        <v>44114</v>
      </c>
      <c r="H87" s="20">
        <v>1.107835258663988</v>
      </c>
      <c r="I87" s="19">
        <v>0.05923779317649649</v>
      </c>
      <c r="J87" s="139">
        <v>0.061335550537801854</v>
      </c>
    </row>
    <row r="88" spans="1:10" ht="19.5" customHeight="1" thickBot="1">
      <c r="A88" s="393" t="s">
        <v>81</v>
      </c>
      <c r="B88" s="516" t="s">
        <v>66</v>
      </c>
      <c r="C88" s="94">
        <v>3575817</v>
      </c>
      <c r="D88" s="94">
        <v>3813705</v>
      </c>
      <c r="E88" s="211">
        <v>1.066526894413221</v>
      </c>
      <c r="F88" s="94">
        <v>342252</v>
      </c>
      <c r="G88" s="134">
        <v>562419</v>
      </c>
      <c r="H88" s="20">
        <v>1.643289155359209</v>
      </c>
      <c r="I88" s="19">
        <v>0.09571295175340348</v>
      </c>
      <c r="J88" s="139">
        <v>0.1474731265265667</v>
      </c>
    </row>
    <row r="89" spans="1:10" ht="19.5" customHeight="1" thickBot="1">
      <c r="A89" s="386" t="s">
        <v>298</v>
      </c>
      <c r="B89" s="427" t="s">
        <v>2</v>
      </c>
      <c r="C89" s="94">
        <v>44914714</v>
      </c>
      <c r="D89" s="134">
        <v>42784235</v>
      </c>
      <c r="E89" s="33">
        <v>0.9525661234311767</v>
      </c>
      <c r="F89" s="134">
        <v>4597929</v>
      </c>
      <c r="G89" s="220">
        <v>4445280</v>
      </c>
      <c r="H89" s="33">
        <v>0.9668004877848266</v>
      </c>
      <c r="I89" s="580">
        <v>0.10237021658425789</v>
      </c>
      <c r="J89" s="33">
        <v>0.10389995286815343</v>
      </c>
    </row>
  </sheetData>
  <mergeCells count="6">
    <mergeCell ref="A2:J2"/>
    <mergeCell ref="A50:J50"/>
    <mergeCell ref="I52:J52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75" zoomScaleNormal="75" workbookViewId="0" topLeftCell="A1">
      <selection activeCell="E81" sqref="E81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7.57421875" style="0" customWidth="1"/>
    <col min="6" max="6" width="14.421875" style="0" customWidth="1"/>
    <col min="7" max="7" width="12.140625" style="0" customWidth="1"/>
    <col min="8" max="8" width="14.8515625" style="0" customWidth="1"/>
  </cols>
  <sheetData>
    <row r="1" spans="1:8" s="3" customFormat="1" ht="19.5" customHeight="1">
      <c r="A1" s="602" t="s">
        <v>156</v>
      </c>
      <c r="B1" s="602"/>
      <c r="C1" s="602"/>
      <c r="D1" s="602"/>
      <c r="E1" s="602"/>
      <c r="F1" s="602"/>
      <c r="G1" s="602"/>
      <c r="H1" s="602"/>
    </row>
    <row r="2" spans="1:8" s="3" customFormat="1" ht="19.5" customHeight="1" thickBot="1">
      <c r="A2" s="32"/>
      <c r="B2" s="32"/>
      <c r="C2" s="32"/>
      <c r="D2" s="32"/>
      <c r="E2" s="32"/>
      <c r="F2" s="32"/>
      <c r="G2" s="32"/>
      <c r="H2" s="32"/>
    </row>
    <row r="3" spans="1:8" s="1" customFormat="1" ht="19.5" customHeight="1" thickBot="1">
      <c r="A3" s="9" t="s">
        <v>3</v>
      </c>
      <c r="B3" s="7" t="s">
        <v>4</v>
      </c>
      <c r="C3" s="77" t="s">
        <v>157</v>
      </c>
      <c r="D3" s="78"/>
      <c r="E3" s="8" t="s">
        <v>6</v>
      </c>
      <c r="F3" s="77" t="s">
        <v>158</v>
      </c>
      <c r="G3" s="78"/>
      <c r="H3" s="9" t="s">
        <v>6</v>
      </c>
    </row>
    <row r="4" spans="1:8" s="1" customFormat="1" ht="19.5" customHeight="1" thickBot="1">
      <c r="A4" s="11"/>
      <c r="B4" s="108"/>
      <c r="C4" s="378">
        <v>2008</v>
      </c>
      <c r="D4" s="378">
        <v>2009</v>
      </c>
      <c r="E4" s="486" t="s">
        <v>330</v>
      </c>
      <c r="F4" s="378">
        <v>2008</v>
      </c>
      <c r="G4" s="378">
        <v>2009</v>
      </c>
      <c r="H4" s="486" t="s">
        <v>330</v>
      </c>
    </row>
    <row r="5" spans="1:8" ht="19.5" customHeight="1">
      <c r="A5" s="27" t="s">
        <v>7</v>
      </c>
      <c r="B5" s="26" t="s">
        <v>0</v>
      </c>
      <c r="C5" s="130">
        <v>3095142</v>
      </c>
      <c r="D5" s="91">
        <v>4899746</v>
      </c>
      <c r="E5" s="141">
        <v>1.5830440089663091</v>
      </c>
      <c r="F5" s="344">
        <v>2517720</v>
      </c>
      <c r="G5" s="130">
        <v>4009885</v>
      </c>
      <c r="H5" s="141">
        <v>1.5926651891393802</v>
      </c>
    </row>
    <row r="6" spans="1:8" ht="19.5" customHeight="1" thickBot="1">
      <c r="A6" s="17" t="s">
        <v>8</v>
      </c>
      <c r="B6" s="22" t="s">
        <v>1</v>
      </c>
      <c r="C6" s="134">
        <v>3672488</v>
      </c>
      <c r="D6" s="94">
        <v>3038136</v>
      </c>
      <c r="E6" s="142">
        <v>0.8272691428807937</v>
      </c>
      <c r="F6" s="345">
        <v>3330325</v>
      </c>
      <c r="G6" s="18">
        <v>2676211</v>
      </c>
      <c r="H6" s="142">
        <v>0.8035885386561372</v>
      </c>
    </row>
    <row r="7" spans="1:8" s="80" customFormat="1" ht="19.5" customHeight="1" thickBot="1">
      <c r="A7" s="183" t="s">
        <v>9</v>
      </c>
      <c r="B7" s="174" t="s">
        <v>2</v>
      </c>
      <c r="C7" s="175">
        <v>6767630</v>
      </c>
      <c r="D7" s="184">
        <v>7937882</v>
      </c>
      <c r="E7" s="142">
        <v>1.1729190277837294</v>
      </c>
      <c r="F7" s="346">
        <v>5848045</v>
      </c>
      <c r="G7" s="175">
        <v>6686096</v>
      </c>
      <c r="H7" s="142">
        <v>1.1433044718363146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602" t="s">
        <v>159</v>
      </c>
      <c r="B11" s="602"/>
      <c r="C11" s="602"/>
      <c r="D11" s="602"/>
      <c r="E11" s="602"/>
      <c r="F11" s="602"/>
      <c r="G11" s="602"/>
      <c r="H11" s="602"/>
    </row>
    <row r="12" spans="1:8" s="3" customFormat="1" ht="19.5" customHeight="1" thickBot="1">
      <c r="A12" s="32"/>
      <c r="B12" s="32"/>
      <c r="C12" s="32"/>
      <c r="D12" s="32"/>
      <c r="E12" s="32"/>
      <c r="F12" s="32"/>
      <c r="G12" s="32"/>
      <c r="H12" s="32"/>
    </row>
    <row r="13" spans="1:12" s="1" customFormat="1" ht="19.5" customHeight="1" thickBot="1">
      <c r="A13" s="70" t="s">
        <v>3</v>
      </c>
      <c r="B13" s="9" t="s">
        <v>11</v>
      </c>
      <c r="C13" s="77" t="s">
        <v>157</v>
      </c>
      <c r="D13" s="185"/>
      <c r="E13" s="315" t="s">
        <v>6</v>
      </c>
      <c r="F13" s="185" t="s">
        <v>158</v>
      </c>
      <c r="G13" s="185"/>
      <c r="H13" s="316" t="s">
        <v>6</v>
      </c>
      <c r="L13" s="20"/>
    </row>
    <row r="14" spans="1:8" s="1" customFormat="1" ht="19.5" customHeight="1" thickBot="1">
      <c r="A14" s="16"/>
      <c r="B14" s="11"/>
      <c r="C14" s="386">
        <v>2008</v>
      </c>
      <c r="D14" s="386">
        <v>2009</v>
      </c>
      <c r="E14" s="486" t="s">
        <v>330</v>
      </c>
      <c r="F14" s="386">
        <v>2008</v>
      </c>
      <c r="G14" s="386">
        <v>2009</v>
      </c>
      <c r="H14" s="486" t="s">
        <v>330</v>
      </c>
    </row>
    <row r="15" spans="1:8" s="1" customFormat="1" ht="19.5" customHeight="1">
      <c r="A15" s="378" t="s">
        <v>7</v>
      </c>
      <c r="B15" s="514" t="s">
        <v>281</v>
      </c>
      <c r="C15" s="127">
        <v>77363</v>
      </c>
      <c r="D15" s="127">
        <v>85829</v>
      </c>
      <c r="E15" s="131">
        <v>1.1094321574913073</v>
      </c>
      <c r="F15" s="18">
        <v>62325</v>
      </c>
      <c r="G15" s="18">
        <v>68273</v>
      </c>
      <c r="H15" s="131">
        <v>1.095435218612114</v>
      </c>
    </row>
    <row r="16" spans="1:8" ht="19.5" customHeight="1">
      <c r="A16" s="393" t="s">
        <v>8</v>
      </c>
      <c r="B16" s="515" t="s">
        <v>217</v>
      </c>
      <c r="C16" s="127">
        <v>17077</v>
      </c>
      <c r="D16" s="127">
        <v>46491</v>
      </c>
      <c r="E16" s="131">
        <v>2.722433682731159</v>
      </c>
      <c r="F16" s="18">
        <v>11004</v>
      </c>
      <c r="G16" s="18">
        <v>37922</v>
      </c>
      <c r="H16" s="131">
        <v>3.446201381315885</v>
      </c>
    </row>
    <row r="17" spans="1:8" ht="19.5" customHeight="1">
      <c r="A17" s="393" t="s">
        <v>9</v>
      </c>
      <c r="B17" s="515" t="s">
        <v>55</v>
      </c>
      <c r="C17" s="127">
        <v>443694</v>
      </c>
      <c r="D17" s="127">
        <v>424300</v>
      </c>
      <c r="E17" s="131">
        <v>0.9562896951502612</v>
      </c>
      <c r="F17" s="18">
        <v>362923</v>
      </c>
      <c r="G17" s="18">
        <v>344687</v>
      </c>
      <c r="H17" s="131">
        <v>0.9497524268233206</v>
      </c>
    </row>
    <row r="18" spans="1:8" ht="19.5" customHeight="1">
      <c r="A18" s="393" t="s">
        <v>12</v>
      </c>
      <c r="B18" s="515" t="s">
        <v>327</v>
      </c>
      <c r="C18" s="127">
        <v>466053</v>
      </c>
      <c r="D18" s="127">
        <v>548426</v>
      </c>
      <c r="E18" s="131">
        <v>1.1767459924085888</v>
      </c>
      <c r="F18" s="18">
        <v>397350</v>
      </c>
      <c r="G18" s="18">
        <v>461917</v>
      </c>
      <c r="H18" s="131">
        <v>1.162494022901724</v>
      </c>
    </row>
    <row r="19" spans="1:8" ht="19.5" customHeight="1">
      <c r="A19" s="393" t="s">
        <v>13</v>
      </c>
      <c r="B19" s="515" t="s">
        <v>299</v>
      </c>
      <c r="C19" s="127">
        <v>-59337</v>
      </c>
      <c r="D19" s="127">
        <v>-48714</v>
      </c>
      <c r="E19" s="132" t="s">
        <v>77</v>
      </c>
      <c r="F19" s="18">
        <v>-47657</v>
      </c>
      <c r="G19" s="18">
        <v>-40158</v>
      </c>
      <c r="H19" s="132" t="s">
        <v>77</v>
      </c>
    </row>
    <row r="20" spans="1:8" ht="19.5" customHeight="1">
      <c r="A20" s="393" t="s">
        <v>14</v>
      </c>
      <c r="B20" s="515" t="s">
        <v>282</v>
      </c>
      <c r="C20" s="127">
        <v>3881</v>
      </c>
      <c r="D20" s="127">
        <v>3696</v>
      </c>
      <c r="E20" s="131">
        <v>0.9523318732285494</v>
      </c>
      <c r="F20" s="18">
        <v>2484</v>
      </c>
      <c r="G20" s="18">
        <v>3663</v>
      </c>
      <c r="H20" s="131">
        <v>1.4746376811594204</v>
      </c>
    </row>
    <row r="21" spans="1:8" ht="19.5" customHeight="1">
      <c r="A21" s="393" t="s">
        <v>15</v>
      </c>
      <c r="B21" s="515" t="s">
        <v>328</v>
      </c>
      <c r="C21" s="127">
        <v>-3752</v>
      </c>
      <c r="D21" s="127">
        <v>-1846</v>
      </c>
      <c r="E21" s="132" t="s">
        <v>77</v>
      </c>
      <c r="F21" s="18">
        <v>-4051</v>
      </c>
      <c r="G21" s="18">
        <v>-1534</v>
      </c>
      <c r="H21" s="132" t="s">
        <v>77</v>
      </c>
    </row>
    <row r="22" spans="1:8" ht="19.5" customHeight="1">
      <c r="A22" s="393" t="s">
        <v>16</v>
      </c>
      <c r="B22" s="515" t="s">
        <v>71</v>
      </c>
      <c r="C22" s="127">
        <v>26972</v>
      </c>
      <c r="D22" s="127">
        <v>24188</v>
      </c>
      <c r="E22" s="131">
        <v>0.8967818478422067</v>
      </c>
      <c r="F22" s="18">
        <v>21756</v>
      </c>
      <c r="G22" s="18">
        <v>19670</v>
      </c>
      <c r="H22" s="131">
        <v>0.9041184041184042</v>
      </c>
    </row>
    <row r="23" spans="1:8" ht="19.5" customHeight="1">
      <c r="A23" s="393" t="s">
        <v>17</v>
      </c>
      <c r="B23" s="515" t="s">
        <v>56</v>
      </c>
      <c r="C23" s="127">
        <v>8295</v>
      </c>
      <c r="D23" s="127">
        <v>12042</v>
      </c>
      <c r="E23" s="131">
        <v>1.4517179023508138</v>
      </c>
      <c r="F23" s="18">
        <v>4133</v>
      </c>
      <c r="G23" s="18">
        <v>5977</v>
      </c>
      <c r="H23" s="131">
        <v>1.4461650133075248</v>
      </c>
    </row>
    <row r="24" spans="1:8" ht="19.5" customHeight="1">
      <c r="A24" s="393" t="s">
        <v>18</v>
      </c>
      <c r="B24" s="515" t="s">
        <v>206</v>
      </c>
      <c r="C24" s="127">
        <v>223</v>
      </c>
      <c r="D24" s="127">
        <v>1592</v>
      </c>
      <c r="E24" s="131">
        <v>7.139013452914798</v>
      </c>
      <c r="F24" s="18">
        <v>235</v>
      </c>
      <c r="G24" s="18">
        <v>1365</v>
      </c>
      <c r="H24" s="131">
        <v>5.808510638297872</v>
      </c>
    </row>
    <row r="25" spans="1:8" ht="19.5" customHeight="1">
      <c r="A25" s="393" t="s">
        <v>19</v>
      </c>
      <c r="B25" s="515" t="s">
        <v>207</v>
      </c>
      <c r="C25" s="127">
        <v>5854</v>
      </c>
      <c r="D25" s="127">
        <v>15217</v>
      </c>
      <c r="E25" s="131">
        <v>2.599419200546635</v>
      </c>
      <c r="F25" s="18">
        <v>4526</v>
      </c>
      <c r="G25" s="18">
        <v>14098</v>
      </c>
      <c r="H25" s="131">
        <v>3.114891736632788</v>
      </c>
    </row>
    <row r="26" spans="1:8" ht="19.5" customHeight="1">
      <c r="A26" s="393" t="s">
        <v>20</v>
      </c>
      <c r="B26" s="515" t="s">
        <v>208</v>
      </c>
      <c r="C26" s="127">
        <v>35815</v>
      </c>
      <c r="D26" s="127">
        <v>56841</v>
      </c>
      <c r="E26" s="131">
        <v>1.5870724556749964</v>
      </c>
      <c r="F26" s="18">
        <v>28737</v>
      </c>
      <c r="G26" s="18">
        <v>45896</v>
      </c>
      <c r="H26" s="131">
        <v>1.5971047778125762</v>
      </c>
    </row>
    <row r="27" spans="1:8" ht="19.5" customHeight="1">
      <c r="A27" s="393" t="s">
        <v>21</v>
      </c>
      <c r="B27" s="515" t="s">
        <v>73</v>
      </c>
      <c r="C27" s="127">
        <v>16423</v>
      </c>
      <c r="D27" s="127">
        <v>28594</v>
      </c>
      <c r="E27" s="131">
        <v>1.7410948060646654</v>
      </c>
      <c r="F27" s="18">
        <v>11894</v>
      </c>
      <c r="G27" s="18">
        <v>25258</v>
      </c>
      <c r="H27" s="131">
        <v>2.123591726921137</v>
      </c>
    </row>
    <row r="28" spans="1:8" ht="19.5" customHeight="1">
      <c r="A28" s="393" t="s">
        <v>22</v>
      </c>
      <c r="B28" s="515" t="s">
        <v>305</v>
      </c>
      <c r="C28" s="127">
        <v>-5491</v>
      </c>
      <c r="D28" s="127">
        <v>-3771</v>
      </c>
      <c r="E28" s="132" t="s">
        <v>77</v>
      </c>
      <c r="F28" s="18">
        <v>-5613</v>
      </c>
      <c r="G28" s="18">
        <v>-3649</v>
      </c>
      <c r="H28" s="132" t="s">
        <v>77</v>
      </c>
    </row>
    <row r="29" spans="1:8" ht="19.5" customHeight="1">
      <c r="A29" s="393" t="s">
        <v>23</v>
      </c>
      <c r="B29" s="515" t="s">
        <v>306</v>
      </c>
      <c r="C29" s="127">
        <v>205578</v>
      </c>
      <c r="D29" s="127">
        <v>241229</v>
      </c>
      <c r="E29" s="131">
        <v>1.1734183618869722</v>
      </c>
      <c r="F29" s="18">
        <v>165319</v>
      </c>
      <c r="G29" s="18">
        <v>195365</v>
      </c>
      <c r="H29" s="131">
        <v>1.1817455948802014</v>
      </c>
    </row>
    <row r="30" spans="1:8" ht="19.5" customHeight="1">
      <c r="A30" s="393" t="s">
        <v>24</v>
      </c>
      <c r="B30" s="515" t="s">
        <v>209</v>
      </c>
      <c r="C30" s="127">
        <v>-1253</v>
      </c>
      <c r="D30" s="127">
        <v>1515</v>
      </c>
      <c r="E30" s="132" t="s">
        <v>77</v>
      </c>
      <c r="F30" s="18">
        <v>-1253</v>
      </c>
      <c r="G30" s="18">
        <v>1515</v>
      </c>
      <c r="H30" s="132" t="s">
        <v>77</v>
      </c>
    </row>
    <row r="31" spans="1:8" ht="19.5" customHeight="1">
      <c r="A31" s="393" t="s">
        <v>25</v>
      </c>
      <c r="B31" s="575" t="s">
        <v>300</v>
      </c>
      <c r="C31" s="577" t="s">
        <v>326</v>
      </c>
      <c r="D31" s="577" t="s">
        <v>326</v>
      </c>
      <c r="E31" s="132" t="s">
        <v>77</v>
      </c>
      <c r="F31" s="577" t="s">
        <v>326</v>
      </c>
      <c r="G31" s="577" t="s">
        <v>326</v>
      </c>
      <c r="H31" s="132" t="s">
        <v>77</v>
      </c>
    </row>
    <row r="32" spans="1:8" ht="19.5" customHeight="1">
      <c r="A32" s="393" t="s">
        <v>26</v>
      </c>
      <c r="B32" s="515" t="s">
        <v>332</v>
      </c>
      <c r="C32" s="127">
        <v>-3229</v>
      </c>
      <c r="D32" s="127">
        <v>-2896</v>
      </c>
      <c r="E32" s="132" t="s">
        <v>77</v>
      </c>
      <c r="F32" s="18">
        <v>-3229</v>
      </c>
      <c r="G32" s="18">
        <v>-2896</v>
      </c>
      <c r="H32" s="132" t="s">
        <v>77</v>
      </c>
    </row>
    <row r="33" spans="1:8" ht="19.5" customHeight="1">
      <c r="A33" s="393" t="s">
        <v>27</v>
      </c>
      <c r="B33" s="515" t="s">
        <v>283</v>
      </c>
      <c r="C33" s="127">
        <v>17921</v>
      </c>
      <c r="D33" s="127">
        <v>15100</v>
      </c>
      <c r="E33" s="131">
        <v>0.8425869092126556</v>
      </c>
      <c r="F33" s="18">
        <v>13662</v>
      </c>
      <c r="G33" s="18">
        <v>11810</v>
      </c>
      <c r="H33" s="131">
        <v>0.8644415166154297</v>
      </c>
    </row>
    <row r="34" spans="1:8" ht="19.5" customHeight="1">
      <c r="A34" s="393" t="s">
        <v>28</v>
      </c>
      <c r="B34" s="515" t="s">
        <v>301</v>
      </c>
      <c r="C34" s="127">
        <v>-743</v>
      </c>
      <c r="D34" s="127">
        <v>-2460</v>
      </c>
      <c r="E34" s="132" t="s">
        <v>77</v>
      </c>
      <c r="F34" s="18">
        <v>109</v>
      </c>
      <c r="G34" s="18">
        <v>-2296</v>
      </c>
      <c r="H34" s="132" t="s">
        <v>77</v>
      </c>
    </row>
    <row r="35" spans="1:8" ht="19.5" customHeight="1">
      <c r="A35" s="393" t="s">
        <v>29</v>
      </c>
      <c r="B35" s="515" t="s">
        <v>210</v>
      </c>
      <c r="C35" s="127">
        <v>3428</v>
      </c>
      <c r="D35" s="127">
        <v>4901</v>
      </c>
      <c r="E35" s="131">
        <v>1.4296966161026838</v>
      </c>
      <c r="F35" s="18">
        <v>3428</v>
      </c>
      <c r="G35" s="18">
        <v>4901</v>
      </c>
      <c r="H35" s="131">
        <v>1.4296966161026838</v>
      </c>
    </row>
    <row r="36" spans="1:8" ht="19.5" customHeight="1">
      <c r="A36" s="393" t="s">
        <v>34</v>
      </c>
      <c r="B36" s="515" t="s">
        <v>258</v>
      </c>
      <c r="C36" s="127">
        <v>6495</v>
      </c>
      <c r="D36" s="127">
        <v>1630</v>
      </c>
      <c r="E36" s="131">
        <v>0.25096227867590454</v>
      </c>
      <c r="F36" s="18">
        <v>4930</v>
      </c>
      <c r="G36" s="18">
        <v>711</v>
      </c>
      <c r="H36" s="131">
        <v>0.14421906693711967</v>
      </c>
    </row>
    <row r="37" spans="1:8" ht="19.5" customHeight="1">
      <c r="A37" s="393" t="s">
        <v>35</v>
      </c>
      <c r="B37" s="515" t="s">
        <v>284</v>
      </c>
      <c r="C37" s="127">
        <v>1751346</v>
      </c>
      <c r="D37" s="127">
        <v>3352516</v>
      </c>
      <c r="E37" s="131">
        <v>1.9142510960141514</v>
      </c>
      <c r="F37" s="18">
        <v>1419146</v>
      </c>
      <c r="G37" s="18">
        <v>2741140</v>
      </c>
      <c r="H37" s="131">
        <v>1.9315419273281256</v>
      </c>
    </row>
    <row r="38" spans="1:8" ht="19.5" customHeight="1">
      <c r="A38" s="393" t="s">
        <v>36</v>
      </c>
      <c r="B38" s="515" t="s">
        <v>57</v>
      </c>
      <c r="C38" s="127">
        <v>-1616</v>
      </c>
      <c r="D38" s="127">
        <v>2119</v>
      </c>
      <c r="E38" s="132" t="s">
        <v>77</v>
      </c>
      <c r="F38" s="18">
        <v>-1525</v>
      </c>
      <c r="G38" s="18">
        <v>1712</v>
      </c>
      <c r="H38" s="132" t="s">
        <v>77</v>
      </c>
    </row>
    <row r="39" spans="1:8" s="80" customFormat="1" ht="19.5" customHeight="1">
      <c r="A39" s="393" t="s">
        <v>37</v>
      </c>
      <c r="B39" s="515" t="s">
        <v>211</v>
      </c>
      <c r="C39" s="127">
        <v>-4648</v>
      </c>
      <c r="D39" s="127">
        <v>-5074</v>
      </c>
      <c r="E39" s="132" t="s">
        <v>77</v>
      </c>
      <c r="F39" s="18">
        <v>-4648</v>
      </c>
      <c r="G39" s="18">
        <v>-5074</v>
      </c>
      <c r="H39" s="132" t="s">
        <v>77</v>
      </c>
    </row>
    <row r="40" spans="1:8" s="80" customFormat="1" ht="19.5" customHeight="1">
      <c r="A40" s="393" t="s">
        <v>38</v>
      </c>
      <c r="B40" s="515" t="s">
        <v>74</v>
      </c>
      <c r="C40" s="127">
        <v>47870</v>
      </c>
      <c r="D40" s="127">
        <v>38587</v>
      </c>
      <c r="E40" s="131">
        <v>0.8060789638604554</v>
      </c>
      <c r="F40" s="18">
        <v>38445</v>
      </c>
      <c r="G40" s="18">
        <v>30565</v>
      </c>
      <c r="H40" s="131">
        <v>0.7950318637013916</v>
      </c>
    </row>
    <row r="41" spans="1:8" s="80" customFormat="1" ht="19.5" customHeight="1">
      <c r="A41" s="393" t="s">
        <v>39</v>
      </c>
      <c r="B41" s="515" t="s">
        <v>218</v>
      </c>
      <c r="C41" s="127">
        <v>12907</v>
      </c>
      <c r="D41" s="127">
        <v>15765</v>
      </c>
      <c r="E41" s="131">
        <v>1.2214302316572403</v>
      </c>
      <c r="F41" s="18">
        <v>10366</v>
      </c>
      <c r="G41" s="18">
        <v>13450</v>
      </c>
      <c r="H41" s="131">
        <v>1.2975110939610264</v>
      </c>
    </row>
    <row r="42" spans="1:8" s="80" customFormat="1" ht="19.5" customHeight="1">
      <c r="A42" s="393" t="s">
        <v>40</v>
      </c>
      <c r="B42" s="515" t="s">
        <v>219</v>
      </c>
      <c r="C42" s="127">
        <v>42</v>
      </c>
      <c r="D42" s="127">
        <v>2753</v>
      </c>
      <c r="E42" s="131">
        <v>65.54761904761905</v>
      </c>
      <c r="F42" s="18">
        <v>822</v>
      </c>
      <c r="G42" s="18">
        <v>2083</v>
      </c>
      <c r="H42" s="131">
        <v>2.534063260340633</v>
      </c>
    </row>
    <row r="43" spans="1:8" s="80" customFormat="1" ht="19.5" customHeight="1">
      <c r="A43" s="393" t="s">
        <v>41</v>
      </c>
      <c r="B43" s="515" t="s">
        <v>220</v>
      </c>
      <c r="C43" s="127">
        <v>-679</v>
      </c>
      <c r="D43" s="127">
        <v>-1043</v>
      </c>
      <c r="E43" s="132" t="s">
        <v>77</v>
      </c>
      <c r="F43" s="18">
        <v>-679</v>
      </c>
      <c r="G43" s="18">
        <v>-1043</v>
      </c>
      <c r="H43" s="132" t="s">
        <v>77</v>
      </c>
    </row>
    <row r="44" spans="1:8" s="80" customFormat="1" ht="19.5" customHeight="1" thickBot="1">
      <c r="A44" s="384" t="s">
        <v>42</v>
      </c>
      <c r="B44" s="576" t="s">
        <v>285</v>
      </c>
      <c r="C44" s="127">
        <v>28653</v>
      </c>
      <c r="D44" s="127">
        <v>42219</v>
      </c>
      <c r="E44" s="131">
        <v>1.473458276620249</v>
      </c>
      <c r="F44" s="18">
        <v>22781</v>
      </c>
      <c r="G44" s="18">
        <v>34557</v>
      </c>
      <c r="H44" s="131">
        <v>1.5169219964005092</v>
      </c>
    </row>
    <row r="45" spans="1:8" s="80" customFormat="1" ht="19.5" customHeight="1" thickBot="1">
      <c r="A45" s="412" t="s">
        <v>43</v>
      </c>
      <c r="B45" s="413" t="s">
        <v>2</v>
      </c>
      <c r="C45" s="156">
        <v>3095142</v>
      </c>
      <c r="D45" s="156">
        <v>4899746</v>
      </c>
      <c r="E45" s="135">
        <v>1.5830440089663091</v>
      </c>
      <c r="F45" s="156">
        <v>2517720</v>
      </c>
      <c r="G45" s="156">
        <v>4009885</v>
      </c>
      <c r="H45" s="135">
        <v>1.5926651891393802</v>
      </c>
    </row>
    <row r="46" spans="1:8" s="80" customFormat="1" ht="19.5" customHeight="1">
      <c r="A46" s="182"/>
      <c r="B46" s="109"/>
      <c r="C46" s="21"/>
      <c r="D46" s="21"/>
      <c r="E46" s="101"/>
      <c r="F46" s="21"/>
      <c r="G46" s="21"/>
      <c r="H46" s="101"/>
    </row>
    <row r="47" spans="1:8" s="80" customFormat="1" ht="19.5" customHeight="1">
      <c r="A47" s="182"/>
      <c r="B47" s="109"/>
      <c r="C47" s="21"/>
      <c r="D47" s="21"/>
      <c r="E47" s="101"/>
      <c r="F47" s="21"/>
      <c r="G47" s="21"/>
      <c r="H47" s="101"/>
    </row>
    <row r="48" ht="19.5" customHeight="1"/>
    <row r="49" spans="1:8" s="3" customFormat="1" ht="19.5" customHeight="1">
      <c r="A49" s="602" t="s">
        <v>160</v>
      </c>
      <c r="B49" s="602"/>
      <c r="C49" s="602"/>
      <c r="D49" s="602"/>
      <c r="E49" s="602"/>
      <c r="F49" s="602"/>
      <c r="G49" s="602"/>
      <c r="H49" s="602"/>
    </row>
    <row r="50" spans="1:8" s="3" customFormat="1" ht="19.5" customHeight="1" thickBot="1">
      <c r="A50" s="32"/>
      <c r="B50" s="32"/>
      <c r="C50" s="32"/>
      <c r="D50" s="32"/>
      <c r="E50" s="32"/>
      <c r="F50" s="32"/>
      <c r="G50" s="32"/>
      <c r="H50" s="32"/>
    </row>
    <row r="51" spans="1:8" s="1" customFormat="1" ht="19.5" customHeight="1" thickBot="1">
      <c r="A51" s="9" t="s">
        <v>3</v>
      </c>
      <c r="B51" s="7" t="s">
        <v>11</v>
      </c>
      <c r="C51" s="77" t="s">
        <v>157</v>
      </c>
      <c r="D51" s="185"/>
      <c r="E51" s="81" t="s">
        <v>6</v>
      </c>
      <c r="F51" s="77" t="s">
        <v>158</v>
      </c>
      <c r="G51" s="185"/>
      <c r="H51" s="81" t="s">
        <v>6</v>
      </c>
    </row>
    <row r="52" spans="1:8" s="1" customFormat="1" ht="19.5" customHeight="1" thickBot="1">
      <c r="A52" s="11"/>
      <c r="B52" s="108"/>
      <c r="C52" s="378">
        <v>2008</v>
      </c>
      <c r="D52" s="378">
        <v>2009</v>
      </c>
      <c r="E52" s="387" t="s">
        <v>330</v>
      </c>
      <c r="F52" s="378">
        <v>2008</v>
      </c>
      <c r="G52" s="378">
        <v>2009</v>
      </c>
      <c r="H52" s="387" t="s">
        <v>330</v>
      </c>
    </row>
    <row r="53" spans="1:8" s="1" customFormat="1" ht="19.5" customHeight="1">
      <c r="A53" s="378" t="s">
        <v>7</v>
      </c>
      <c r="B53" s="516" t="s">
        <v>72</v>
      </c>
      <c r="C53" s="186">
        <v>-5390</v>
      </c>
      <c r="D53" s="187">
        <v>-74329</v>
      </c>
      <c r="E53" s="181" t="s">
        <v>77</v>
      </c>
      <c r="F53" s="186">
        <v>-21853</v>
      </c>
      <c r="G53" s="186">
        <v>-83880</v>
      </c>
      <c r="H53" s="132" t="s">
        <v>77</v>
      </c>
    </row>
    <row r="54" spans="1:8" ht="19.5" customHeight="1">
      <c r="A54" s="393" t="s">
        <v>8</v>
      </c>
      <c r="B54" s="516" t="s">
        <v>336</v>
      </c>
      <c r="C54" s="188">
        <v>-35250</v>
      </c>
      <c r="D54" s="189">
        <v>-41771</v>
      </c>
      <c r="E54" s="181" t="s">
        <v>77</v>
      </c>
      <c r="F54" s="188">
        <v>-35357</v>
      </c>
      <c r="G54" s="188">
        <v>-37078</v>
      </c>
      <c r="H54" s="132" t="s">
        <v>77</v>
      </c>
    </row>
    <row r="55" spans="1:8" ht="19.5" customHeight="1">
      <c r="A55" s="393" t="s">
        <v>9</v>
      </c>
      <c r="B55" s="516" t="s">
        <v>302</v>
      </c>
      <c r="C55" s="188">
        <v>-14792</v>
      </c>
      <c r="D55" s="189">
        <v>-19028</v>
      </c>
      <c r="E55" s="181" t="s">
        <v>77</v>
      </c>
      <c r="F55" s="188">
        <v>-12948</v>
      </c>
      <c r="G55" s="188">
        <v>-14002</v>
      </c>
      <c r="H55" s="132" t="s">
        <v>77</v>
      </c>
    </row>
    <row r="56" spans="1:8" ht="19.5" customHeight="1">
      <c r="A56" s="393" t="s">
        <v>12</v>
      </c>
      <c r="B56" s="516" t="s">
        <v>286</v>
      </c>
      <c r="C56" s="188">
        <v>5757</v>
      </c>
      <c r="D56" s="189">
        <v>7309</v>
      </c>
      <c r="E56" s="181">
        <v>1.2695848532221643</v>
      </c>
      <c r="F56" s="188">
        <v>3742</v>
      </c>
      <c r="G56" s="188">
        <v>5340</v>
      </c>
      <c r="H56" s="132">
        <v>1.4270443613041155</v>
      </c>
    </row>
    <row r="57" spans="1:8" ht="19.5" customHeight="1">
      <c r="A57" s="393" t="s">
        <v>13</v>
      </c>
      <c r="B57" s="516" t="s">
        <v>287</v>
      </c>
      <c r="C57" s="188">
        <v>718</v>
      </c>
      <c r="D57" s="189">
        <v>891</v>
      </c>
      <c r="E57" s="181">
        <v>1.2409470752089136</v>
      </c>
      <c r="F57" s="188">
        <v>616</v>
      </c>
      <c r="G57" s="188">
        <v>722</v>
      </c>
      <c r="H57" s="132">
        <v>1.172077922077922</v>
      </c>
    </row>
    <row r="58" spans="1:8" ht="19.5" customHeight="1">
      <c r="A58" s="393" t="s">
        <v>14</v>
      </c>
      <c r="B58" s="516" t="s">
        <v>303</v>
      </c>
      <c r="C58" s="188">
        <v>-1794</v>
      </c>
      <c r="D58" s="189">
        <v>24421</v>
      </c>
      <c r="E58" s="181" t="s">
        <v>77</v>
      </c>
      <c r="F58" s="188">
        <v>-2011</v>
      </c>
      <c r="G58" s="188">
        <v>21009</v>
      </c>
      <c r="H58" s="132" t="s">
        <v>77</v>
      </c>
    </row>
    <row r="59" spans="1:8" ht="19.5" customHeight="1">
      <c r="A59" s="393" t="s">
        <v>15</v>
      </c>
      <c r="B59" s="516" t="s">
        <v>329</v>
      </c>
      <c r="C59" s="188">
        <v>-2947</v>
      </c>
      <c r="D59" s="189">
        <v>3642</v>
      </c>
      <c r="E59" s="181" t="s">
        <v>77</v>
      </c>
      <c r="F59" s="188">
        <v>-2979</v>
      </c>
      <c r="G59" s="188">
        <v>2891</v>
      </c>
      <c r="H59" s="132" t="s">
        <v>77</v>
      </c>
    </row>
    <row r="60" spans="1:8" ht="19.5" customHeight="1">
      <c r="A60" s="393" t="s">
        <v>16</v>
      </c>
      <c r="B60" s="516" t="s">
        <v>58</v>
      </c>
      <c r="C60" s="188">
        <v>18990</v>
      </c>
      <c r="D60" s="189">
        <v>23241</v>
      </c>
      <c r="E60" s="181">
        <v>1.2238546603475513</v>
      </c>
      <c r="F60" s="188">
        <v>18990</v>
      </c>
      <c r="G60" s="188">
        <v>22876</v>
      </c>
      <c r="H60" s="132">
        <v>1.2046340179041601</v>
      </c>
    </row>
    <row r="61" spans="1:8" ht="19.5" customHeight="1">
      <c r="A61" s="393" t="s">
        <v>17</v>
      </c>
      <c r="B61" s="516" t="s">
        <v>288</v>
      </c>
      <c r="C61" s="188">
        <v>4949</v>
      </c>
      <c r="D61" s="189">
        <v>7530</v>
      </c>
      <c r="E61" s="181">
        <v>1.5215194988886644</v>
      </c>
      <c r="F61" s="188">
        <v>5271</v>
      </c>
      <c r="G61" s="188">
        <v>5753</v>
      </c>
      <c r="H61" s="132">
        <v>1.0914437488142668</v>
      </c>
    </row>
    <row r="62" spans="1:8" ht="19.5" customHeight="1">
      <c r="A62" s="393" t="s">
        <v>18</v>
      </c>
      <c r="B62" s="516" t="s">
        <v>59</v>
      </c>
      <c r="C62" s="188">
        <v>1709</v>
      </c>
      <c r="D62" s="189">
        <v>2873</v>
      </c>
      <c r="E62" s="181">
        <v>1.6811000585137508</v>
      </c>
      <c r="F62" s="188">
        <v>1372</v>
      </c>
      <c r="G62" s="188">
        <v>2318</v>
      </c>
      <c r="H62" s="132">
        <v>1.6895043731778425</v>
      </c>
    </row>
    <row r="63" spans="1:8" ht="19.5" customHeight="1">
      <c r="A63" s="393" t="s">
        <v>19</v>
      </c>
      <c r="B63" s="516" t="s">
        <v>82</v>
      </c>
      <c r="C63" s="188">
        <v>-1113</v>
      </c>
      <c r="D63" s="189">
        <v>-950</v>
      </c>
      <c r="E63" s="181" t="s">
        <v>77</v>
      </c>
      <c r="F63" s="188">
        <v>-1113</v>
      </c>
      <c r="G63" s="188">
        <v>-922</v>
      </c>
      <c r="H63" s="132" t="s">
        <v>77</v>
      </c>
    </row>
    <row r="64" spans="1:8" ht="19.5" customHeight="1">
      <c r="A64" s="393" t="s">
        <v>20</v>
      </c>
      <c r="B64" s="516" t="s">
        <v>79</v>
      </c>
      <c r="C64" s="188">
        <v>141146</v>
      </c>
      <c r="D64" s="189">
        <v>58875</v>
      </c>
      <c r="E64" s="181">
        <v>0.4171212786759809</v>
      </c>
      <c r="F64" s="188">
        <v>114822</v>
      </c>
      <c r="G64" s="188">
        <v>47046</v>
      </c>
      <c r="H64" s="132">
        <v>0.40972984271306895</v>
      </c>
    </row>
    <row r="65" spans="1:8" ht="19.5" customHeight="1">
      <c r="A65" s="393" t="s">
        <v>21</v>
      </c>
      <c r="B65" s="516" t="s">
        <v>221</v>
      </c>
      <c r="C65" s="188">
        <v>20913</v>
      </c>
      <c r="D65" s="189">
        <v>5601</v>
      </c>
      <c r="E65" s="181">
        <v>0.2678238416296084</v>
      </c>
      <c r="F65" s="188">
        <v>16394</v>
      </c>
      <c r="G65" s="188">
        <v>3863</v>
      </c>
      <c r="H65" s="132">
        <v>0.23563498841039404</v>
      </c>
    </row>
    <row r="66" spans="1:8" ht="19.5" customHeight="1">
      <c r="A66" s="393" t="s">
        <v>22</v>
      </c>
      <c r="B66" s="516" t="s">
        <v>60</v>
      </c>
      <c r="C66" s="188">
        <v>82283</v>
      </c>
      <c r="D66" s="189">
        <v>77896</v>
      </c>
      <c r="E66" s="181">
        <v>0.9466840052015605</v>
      </c>
      <c r="F66" s="188">
        <v>66542</v>
      </c>
      <c r="G66" s="188">
        <v>62993</v>
      </c>
      <c r="H66" s="132">
        <v>0.9466652640437618</v>
      </c>
    </row>
    <row r="67" spans="1:8" ht="19.5" customHeight="1">
      <c r="A67" s="393" t="s">
        <v>23</v>
      </c>
      <c r="B67" s="516" t="s">
        <v>76</v>
      </c>
      <c r="C67" s="188">
        <v>15044</v>
      </c>
      <c r="D67" s="189">
        <v>-11590</v>
      </c>
      <c r="E67" s="181" t="s">
        <v>77</v>
      </c>
      <c r="F67" s="188">
        <v>15028</v>
      </c>
      <c r="G67" s="188">
        <v>-11720</v>
      </c>
      <c r="H67" s="132" t="s">
        <v>77</v>
      </c>
    </row>
    <row r="68" spans="1:8" ht="19.5" customHeight="1">
      <c r="A68" s="393" t="s">
        <v>24</v>
      </c>
      <c r="B68" s="516" t="s">
        <v>307</v>
      </c>
      <c r="C68" s="188">
        <v>42087</v>
      </c>
      <c r="D68" s="189">
        <v>37074</v>
      </c>
      <c r="E68" s="181">
        <v>0.8808895858578658</v>
      </c>
      <c r="F68" s="188">
        <v>31200</v>
      </c>
      <c r="G68" s="188">
        <v>28489</v>
      </c>
      <c r="H68" s="132">
        <v>0.9131089743589743</v>
      </c>
    </row>
    <row r="69" spans="1:8" ht="19.5" customHeight="1">
      <c r="A69" s="393" t="s">
        <v>25</v>
      </c>
      <c r="B69" s="516" t="s">
        <v>308</v>
      </c>
      <c r="C69" s="188">
        <v>16233</v>
      </c>
      <c r="D69" s="189">
        <v>15558</v>
      </c>
      <c r="E69" s="181">
        <v>0.958418037331362</v>
      </c>
      <c r="F69" s="188">
        <v>12848</v>
      </c>
      <c r="G69" s="188">
        <v>12399</v>
      </c>
      <c r="H69" s="132">
        <v>0.9650529265255293</v>
      </c>
    </row>
    <row r="70" spans="1:8" ht="19.5" customHeight="1">
      <c r="A70" s="393" t="s">
        <v>26</v>
      </c>
      <c r="B70" s="516" t="s">
        <v>80</v>
      </c>
      <c r="C70" s="188">
        <v>-1870</v>
      </c>
      <c r="D70" s="189">
        <v>-2937</v>
      </c>
      <c r="E70" s="181" t="s">
        <v>77</v>
      </c>
      <c r="F70" s="188">
        <v>-1870</v>
      </c>
      <c r="G70" s="188">
        <v>-2937</v>
      </c>
      <c r="H70" s="132" t="s">
        <v>77</v>
      </c>
    </row>
    <row r="71" spans="1:8" ht="19.5" customHeight="1">
      <c r="A71" s="393" t="s">
        <v>27</v>
      </c>
      <c r="B71" s="516" t="s">
        <v>309</v>
      </c>
      <c r="C71" s="188">
        <v>45778</v>
      </c>
      <c r="D71" s="189">
        <v>54593</v>
      </c>
      <c r="E71" s="181">
        <v>1.1925597448556076</v>
      </c>
      <c r="F71" s="188">
        <v>37084</v>
      </c>
      <c r="G71" s="188">
        <v>42621</v>
      </c>
      <c r="H71" s="132">
        <v>1.1493096753316794</v>
      </c>
    </row>
    <row r="72" spans="1:8" ht="19.5" customHeight="1">
      <c r="A72" s="393" t="s">
        <v>28</v>
      </c>
      <c r="B72" s="516" t="s">
        <v>61</v>
      </c>
      <c r="C72" s="188">
        <v>12479</v>
      </c>
      <c r="D72" s="189">
        <v>-20625</v>
      </c>
      <c r="E72" s="181" t="s">
        <v>77</v>
      </c>
      <c r="F72" s="188">
        <v>9876</v>
      </c>
      <c r="G72" s="188">
        <v>-20730</v>
      </c>
      <c r="H72" s="132" t="s">
        <v>77</v>
      </c>
    </row>
    <row r="73" spans="1:8" ht="19.5" customHeight="1">
      <c r="A73" s="393" t="s">
        <v>29</v>
      </c>
      <c r="B73" s="54" t="s">
        <v>222</v>
      </c>
      <c r="C73" s="188" t="s">
        <v>326</v>
      </c>
      <c r="D73" s="189" t="s">
        <v>326</v>
      </c>
      <c r="E73" s="181" t="s">
        <v>77</v>
      </c>
      <c r="F73" s="188" t="s">
        <v>326</v>
      </c>
      <c r="G73" s="188" t="s">
        <v>326</v>
      </c>
      <c r="H73" s="132" t="s">
        <v>77</v>
      </c>
    </row>
    <row r="74" spans="1:8" ht="19.5" customHeight="1">
      <c r="A74" s="393" t="s">
        <v>34</v>
      </c>
      <c r="B74" s="516" t="s">
        <v>310</v>
      </c>
      <c r="C74" s="188">
        <v>13798</v>
      </c>
      <c r="D74" s="189">
        <v>12430</v>
      </c>
      <c r="E74" s="181">
        <f>D74/C74</f>
        <v>0.9008551964052761</v>
      </c>
      <c r="F74" s="188">
        <v>11171</v>
      </c>
      <c r="G74" s="188">
        <v>10057</v>
      </c>
      <c r="H74" s="132">
        <v>0.9002775042520813</v>
      </c>
    </row>
    <row r="75" spans="1:8" ht="19.5" customHeight="1">
      <c r="A75" s="393" t="s">
        <v>35</v>
      </c>
      <c r="B75" s="516" t="s">
        <v>213</v>
      </c>
      <c r="C75" s="188">
        <v>16444</v>
      </c>
      <c r="D75" s="189">
        <v>22947</v>
      </c>
      <c r="E75" s="181">
        <v>1.3954633909024567</v>
      </c>
      <c r="F75" s="188">
        <v>18850</v>
      </c>
      <c r="G75" s="188">
        <v>17060</v>
      </c>
      <c r="H75" s="132">
        <v>0.9050397877984084</v>
      </c>
    </row>
    <row r="76" spans="1:8" ht="19.5" customHeight="1">
      <c r="A76" s="393" t="s">
        <v>36</v>
      </c>
      <c r="B76" s="516" t="s">
        <v>311</v>
      </c>
      <c r="C76" s="188">
        <v>-320</v>
      </c>
      <c r="D76" s="189">
        <v>795</v>
      </c>
      <c r="E76" s="181" t="s">
        <v>77</v>
      </c>
      <c r="F76" s="188">
        <v>-288</v>
      </c>
      <c r="G76" s="188">
        <v>594</v>
      </c>
      <c r="H76" s="132" t="s">
        <v>77</v>
      </c>
    </row>
    <row r="77" spans="1:8" ht="19.5" customHeight="1">
      <c r="A77" s="393" t="s">
        <v>37</v>
      </c>
      <c r="B77" s="516" t="s">
        <v>223</v>
      </c>
      <c r="C77" s="188">
        <v>285</v>
      </c>
      <c r="D77" s="189">
        <v>846</v>
      </c>
      <c r="E77" s="181">
        <v>2.968421052631579</v>
      </c>
      <c r="F77" s="188">
        <v>221</v>
      </c>
      <c r="G77" s="188">
        <v>731</v>
      </c>
      <c r="H77" s="132">
        <v>3.3076923076923075</v>
      </c>
    </row>
    <row r="78" spans="1:8" ht="19.5" customHeight="1">
      <c r="A78" s="393" t="s">
        <v>38</v>
      </c>
      <c r="B78" s="516" t="s">
        <v>62</v>
      </c>
      <c r="C78" s="188">
        <v>-30795</v>
      </c>
      <c r="D78" s="189">
        <v>52484</v>
      </c>
      <c r="E78" s="181" t="s">
        <v>77</v>
      </c>
      <c r="F78" s="188">
        <v>-32717</v>
      </c>
      <c r="G78" s="188">
        <v>45868</v>
      </c>
      <c r="H78" s="132" t="s">
        <v>77</v>
      </c>
    </row>
    <row r="79" spans="1:8" ht="19.5" customHeight="1">
      <c r="A79" s="393" t="s">
        <v>39</v>
      </c>
      <c r="B79" s="516" t="s">
        <v>259</v>
      </c>
      <c r="C79" s="188">
        <v>-9014</v>
      </c>
      <c r="D79" s="189">
        <v>3822</v>
      </c>
      <c r="E79" s="181" t="s">
        <v>77</v>
      </c>
      <c r="F79" s="188">
        <v>-8189</v>
      </c>
      <c r="G79" s="188">
        <v>1822</v>
      </c>
      <c r="H79" s="132" t="s">
        <v>77</v>
      </c>
    </row>
    <row r="80" spans="1:8" ht="19.5" customHeight="1">
      <c r="A80" s="393" t="s">
        <v>40</v>
      </c>
      <c r="B80" s="516" t="s">
        <v>312</v>
      </c>
      <c r="C80" s="188">
        <v>-24548</v>
      </c>
      <c r="D80" s="189">
        <v>-13823</v>
      </c>
      <c r="E80" s="181" t="s">
        <v>77</v>
      </c>
      <c r="F80" s="188">
        <v>-23137</v>
      </c>
      <c r="G80" s="188">
        <v>-13830</v>
      </c>
      <c r="H80" s="132" t="s">
        <v>77</v>
      </c>
    </row>
    <row r="81" spans="1:8" ht="19.5" customHeight="1">
      <c r="A81" s="393" t="s">
        <v>41</v>
      </c>
      <c r="B81" s="516" t="s">
        <v>63</v>
      </c>
      <c r="C81" s="188">
        <v>3283138</v>
      </c>
      <c r="D81" s="189">
        <v>2720812</v>
      </c>
      <c r="E81" s="181">
        <f>D81/C81</f>
        <v>0.8287230082926761</v>
      </c>
      <c r="F81" s="188">
        <v>3026798</v>
      </c>
      <c r="G81" s="188">
        <v>2454432</v>
      </c>
      <c r="H81" s="132">
        <v>0.8109004961678976</v>
      </c>
    </row>
    <row r="82" spans="1:8" ht="19.5" customHeight="1">
      <c r="A82" s="393" t="s">
        <v>42</v>
      </c>
      <c r="B82" s="516" t="s">
        <v>214</v>
      </c>
      <c r="C82" s="188">
        <v>-27283</v>
      </c>
      <c r="D82" s="189">
        <v>-10707</v>
      </c>
      <c r="E82" s="181" t="s">
        <v>77</v>
      </c>
      <c r="F82" s="188">
        <v>-27283</v>
      </c>
      <c r="G82" s="188">
        <v>-10707</v>
      </c>
      <c r="H82" s="132" t="s">
        <v>77</v>
      </c>
    </row>
    <row r="83" spans="1:8" ht="19.5" customHeight="1">
      <c r="A83" s="393" t="s">
        <v>43</v>
      </c>
      <c r="B83" s="516" t="s">
        <v>64</v>
      </c>
      <c r="C83" s="188">
        <v>38614</v>
      </c>
      <c r="D83" s="189">
        <v>67283</v>
      </c>
      <c r="E83" s="181">
        <v>1.7424509245351427</v>
      </c>
      <c r="F83" s="188">
        <v>31426</v>
      </c>
      <c r="G83" s="188">
        <v>54799</v>
      </c>
      <c r="H83" s="132">
        <v>1.743747215681283</v>
      </c>
    </row>
    <row r="84" spans="1:8" ht="19.5" customHeight="1">
      <c r="A84" s="393" t="s">
        <v>68</v>
      </c>
      <c r="B84" s="516" t="s">
        <v>65</v>
      </c>
      <c r="C84" s="188">
        <v>4974</v>
      </c>
      <c r="D84" s="189">
        <v>1430</v>
      </c>
      <c r="E84" s="181">
        <v>0.2874949738640933</v>
      </c>
      <c r="F84" s="188">
        <v>3615</v>
      </c>
      <c r="G84" s="188">
        <v>527</v>
      </c>
      <c r="H84" s="132">
        <v>0.14578146611341633</v>
      </c>
    </row>
    <row r="85" spans="1:8" ht="19.5" customHeight="1">
      <c r="A85" s="393" t="s">
        <v>75</v>
      </c>
      <c r="B85" s="516" t="s">
        <v>224</v>
      </c>
      <c r="C85" s="188">
        <v>-1274</v>
      </c>
      <c r="D85" s="189">
        <v>4694</v>
      </c>
      <c r="E85" s="181" t="s">
        <v>77</v>
      </c>
      <c r="F85" s="188">
        <v>-1254</v>
      </c>
      <c r="G85" s="188">
        <v>4694</v>
      </c>
      <c r="H85" s="132" t="s">
        <v>77</v>
      </c>
    </row>
    <row r="86" spans="1:8" ht="19.5" customHeight="1">
      <c r="A86" s="393" t="s">
        <v>78</v>
      </c>
      <c r="B86" s="516" t="s">
        <v>225</v>
      </c>
      <c r="C86" s="188">
        <v>10687</v>
      </c>
      <c r="D86" s="189">
        <v>19418</v>
      </c>
      <c r="E86" s="181">
        <v>1.816973893515486</v>
      </c>
      <c r="F86" s="188">
        <v>7437</v>
      </c>
      <c r="G86" s="188">
        <v>12289</v>
      </c>
      <c r="H86" s="132">
        <v>1.6524136076374882</v>
      </c>
    </row>
    <row r="87" spans="1:8" ht="19.5" customHeight="1" thickBot="1">
      <c r="A87" s="393" t="s">
        <v>81</v>
      </c>
      <c r="B87" s="516" t="s">
        <v>66</v>
      </c>
      <c r="C87" s="366">
        <v>52852</v>
      </c>
      <c r="D87" s="367">
        <v>7431</v>
      </c>
      <c r="E87" s="181">
        <v>0.14060016650268675</v>
      </c>
      <c r="F87" s="366">
        <v>68021</v>
      </c>
      <c r="G87" s="366">
        <v>10824</v>
      </c>
      <c r="H87" s="132">
        <v>0.1591273283250761</v>
      </c>
    </row>
    <row r="88" spans="1:8" ht="19.5" customHeight="1" thickBot="1">
      <c r="A88" s="386" t="s">
        <v>298</v>
      </c>
      <c r="B88" s="427" t="s">
        <v>2</v>
      </c>
      <c r="C88" s="367">
        <v>3672488</v>
      </c>
      <c r="D88" s="579">
        <v>3038136</v>
      </c>
      <c r="E88" s="200">
        <v>0.8272691428807937</v>
      </c>
      <c r="F88" s="367">
        <v>3330325</v>
      </c>
      <c r="G88" s="579">
        <v>2676211</v>
      </c>
      <c r="H88" s="200">
        <v>0.8035885386561372</v>
      </c>
    </row>
    <row r="89" ht="19.5" customHeight="1"/>
    <row r="90" ht="19.5" customHeight="1"/>
    <row r="91" spans="2:6" ht="19.5" customHeight="1">
      <c r="B91" s="31"/>
      <c r="C91" s="31"/>
      <c r="D91" s="31"/>
      <c r="E91" s="31"/>
      <c r="F91" s="31"/>
    </row>
    <row r="92" spans="2:6" ht="19.5" customHeight="1">
      <c r="B92" s="191"/>
      <c r="C92" s="67"/>
      <c r="D92" s="67"/>
      <c r="E92" s="241"/>
      <c r="F92" s="31"/>
    </row>
    <row r="93" spans="2:6" ht="19.5" customHeight="1">
      <c r="B93" s="22"/>
      <c r="C93" s="15"/>
      <c r="D93" s="15"/>
      <c r="E93" s="31"/>
      <c r="F93" s="31"/>
    </row>
    <row r="94" spans="2:6" ht="19.5" customHeight="1">
      <c r="B94" s="22"/>
      <c r="C94" s="15"/>
      <c r="D94" s="15"/>
      <c r="E94" s="31"/>
      <c r="F94" s="31"/>
    </row>
    <row r="95" spans="2:6" ht="19.5" customHeight="1">
      <c r="B95" s="109"/>
      <c r="C95" s="15"/>
      <c r="D95" s="15"/>
      <c r="E95" s="31"/>
      <c r="F95" s="31"/>
    </row>
    <row r="96" spans="2:6" ht="19.5" customHeight="1">
      <c r="B96" s="31"/>
      <c r="C96" s="31"/>
      <c r="D96" s="31"/>
      <c r="E96" s="31"/>
      <c r="F96" s="31"/>
    </row>
    <row r="97" ht="19.5" customHeight="1"/>
    <row r="98" ht="19.5" customHeight="1"/>
    <row r="99" ht="19.5" customHeight="1"/>
    <row r="100" ht="19.5" customHeight="1">
      <c r="I100" t="s">
        <v>132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2:4" ht="19.5" customHeight="1">
      <c r="B130" s="31"/>
      <c r="C130" s="31"/>
      <c r="D130" s="31"/>
    </row>
    <row r="131" spans="2:4" ht="19.5" customHeight="1">
      <c r="B131" s="191"/>
      <c r="C131" s="67"/>
      <c r="D131" s="67"/>
    </row>
    <row r="132" spans="2:4" ht="19.5" customHeight="1">
      <c r="B132" s="22"/>
      <c r="C132" s="15"/>
      <c r="D132" s="15"/>
    </row>
    <row r="133" spans="2:4" ht="19.5" customHeight="1">
      <c r="B133" s="22"/>
      <c r="C133" s="15"/>
      <c r="D133" s="15"/>
    </row>
    <row r="134" spans="2:4" ht="19.5" customHeight="1">
      <c r="B134" s="109"/>
      <c r="C134" s="15"/>
      <c r="D134" s="15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</sheetData>
  <mergeCells count="3">
    <mergeCell ref="A1:H1"/>
    <mergeCell ref="A11:H11"/>
    <mergeCell ref="A49:H4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="75" zoomScaleNormal="75" workbookViewId="0" topLeftCell="A166">
      <selection activeCell="O135" sqref="O135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7.57421875" style="0" customWidth="1"/>
    <col min="8" max="8" width="14.8515625" style="0" customWidth="1"/>
  </cols>
  <sheetData>
    <row r="1" spans="1:8" s="3" customFormat="1" ht="19.5" customHeight="1">
      <c r="A1" s="612" t="s">
        <v>161</v>
      </c>
      <c r="B1" s="612"/>
      <c r="C1" s="612"/>
      <c r="D1" s="612"/>
      <c r="E1" s="612"/>
      <c r="F1" s="612"/>
      <c r="G1" s="612"/>
      <c r="H1" s="612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3</v>
      </c>
      <c r="B3" s="7" t="s">
        <v>4</v>
      </c>
      <c r="C3" s="77" t="s">
        <v>162</v>
      </c>
      <c r="D3" s="78"/>
      <c r="E3" s="8" t="s">
        <v>6</v>
      </c>
      <c r="F3" s="77" t="s">
        <v>163</v>
      </c>
      <c r="G3" s="78"/>
      <c r="H3" s="8" t="s">
        <v>6</v>
      </c>
    </row>
    <row r="4" spans="1:8" s="1" customFormat="1" ht="19.5" customHeight="1" thickBot="1">
      <c r="A4" s="11"/>
      <c r="B4" s="108"/>
      <c r="C4" s="378">
        <v>2008</v>
      </c>
      <c r="D4" s="378">
        <v>2009</v>
      </c>
      <c r="E4" s="387" t="s">
        <v>330</v>
      </c>
      <c r="F4" s="378">
        <v>2008</v>
      </c>
      <c r="G4" s="378">
        <v>2009</v>
      </c>
      <c r="H4" s="387" t="s">
        <v>330</v>
      </c>
    </row>
    <row r="5" spans="1:8" ht="19.5" customHeight="1">
      <c r="A5" s="27" t="s">
        <v>7</v>
      </c>
      <c r="B5" s="26" t="s">
        <v>0</v>
      </c>
      <c r="C5" s="130">
        <v>1250518</v>
      </c>
      <c r="D5" s="91">
        <v>1050696</v>
      </c>
      <c r="E5" s="190">
        <v>0.8402086175488878</v>
      </c>
      <c r="F5" s="190">
        <v>0.03207721642005522</v>
      </c>
      <c r="G5" s="141">
        <v>0.03470143611813948</v>
      </c>
      <c r="H5" s="158">
        <v>1.081809458268441</v>
      </c>
    </row>
    <row r="6" spans="1:8" ht="19.5" customHeight="1" thickBot="1">
      <c r="A6" s="17" t="s">
        <v>8</v>
      </c>
      <c r="B6" s="22" t="s">
        <v>1</v>
      </c>
      <c r="C6" s="134">
        <v>1692744</v>
      </c>
      <c r="D6" s="94">
        <v>2075655</v>
      </c>
      <c r="E6" s="211">
        <v>1.2262072705618805</v>
      </c>
      <c r="F6" s="205">
        <v>0.08411125233912346</v>
      </c>
      <c r="G6" s="19">
        <v>0.09935873762410717</v>
      </c>
      <c r="H6" s="160">
        <v>1.181277592010023</v>
      </c>
    </row>
    <row r="7" spans="1:8" s="80" customFormat="1" ht="19.5" customHeight="1" thickBot="1">
      <c r="A7" s="183" t="s">
        <v>9</v>
      </c>
      <c r="B7" s="174" t="s">
        <v>54</v>
      </c>
      <c r="C7" s="175">
        <v>2943262</v>
      </c>
      <c r="D7" s="184">
        <v>3126351</v>
      </c>
      <c r="E7" s="211">
        <v>1.0622061508625464</v>
      </c>
      <c r="F7" s="207">
        <v>0.04979323427301355</v>
      </c>
      <c r="G7" s="207">
        <v>0.0610989141221146</v>
      </c>
      <c r="H7" s="33">
        <v>1.227052530613148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612" t="s">
        <v>164</v>
      </c>
      <c r="B11" s="612"/>
      <c r="C11" s="612"/>
      <c r="D11" s="612"/>
      <c r="E11" s="612"/>
      <c r="F11" s="612"/>
      <c r="G11" s="612"/>
      <c r="H11" s="612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3</v>
      </c>
      <c r="B13" s="7" t="s">
        <v>11</v>
      </c>
      <c r="C13" s="77" t="s">
        <v>162</v>
      </c>
      <c r="D13" s="78"/>
      <c r="E13" s="8" t="s">
        <v>6</v>
      </c>
      <c r="F13" s="77" t="s">
        <v>163</v>
      </c>
      <c r="G13" s="78"/>
      <c r="H13" s="8" t="s">
        <v>6</v>
      </c>
    </row>
    <row r="14" spans="1:8" s="1" customFormat="1" ht="19.5" customHeight="1" thickBot="1">
      <c r="A14" s="11"/>
      <c r="B14" s="108"/>
      <c r="C14" s="386">
        <v>2008</v>
      </c>
      <c r="D14" s="386">
        <v>2009</v>
      </c>
      <c r="E14" s="486" t="s">
        <v>330</v>
      </c>
      <c r="F14" s="386">
        <v>2008</v>
      </c>
      <c r="G14" s="386">
        <v>2009</v>
      </c>
      <c r="H14" s="486" t="s">
        <v>330</v>
      </c>
    </row>
    <row r="15" spans="1:8" s="1" customFormat="1" ht="19.5" customHeight="1">
      <c r="A15" s="407" t="s">
        <v>7</v>
      </c>
      <c r="B15" s="514" t="s">
        <v>281</v>
      </c>
      <c r="C15" s="127">
        <v>113050</v>
      </c>
      <c r="D15" s="127">
        <v>979</v>
      </c>
      <c r="E15" s="19">
        <v>0.008659885006634232</v>
      </c>
      <c r="F15" s="288">
        <v>0.12363027930272741</v>
      </c>
      <c r="G15" s="288">
        <v>0.0015301513271210336</v>
      </c>
      <c r="H15" s="131">
        <v>0.012376833052154052</v>
      </c>
    </row>
    <row r="16" spans="1:8" ht="19.5" customHeight="1">
      <c r="A16" s="409" t="s">
        <v>8</v>
      </c>
      <c r="B16" s="515" t="s">
        <v>217</v>
      </c>
      <c r="C16" s="127">
        <v>10640</v>
      </c>
      <c r="D16" s="127">
        <v>12412</v>
      </c>
      <c r="E16" s="19">
        <v>1.1665413533834585</v>
      </c>
      <c r="F16" s="288">
        <v>0.007050746822525281</v>
      </c>
      <c r="G16" s="288">
        <v>0.006688984839307002</v>
      </c>
      <c r="H16" s="131">
        <v>0.9486916787222391</v>
      </c>
    </row>
    <row r="17" spans="1:8" ht="19.5" customHeight="1">
      <c r="A17" s="409" t="s">
        <v>9</v>
      </c>
      <c r="B17" s="515" t="s">
        <v>55</v>
      </c>
      <c r="C17" s="127">
        <v>44581</v>
      </c>
      <c r="D17" s="127">
        <v>42094</v>
      </c>
      <c r="E17" s="19">
        <v>0.9442139027836971</v>
      </c>
      <c r="F17" s="288">
        <v>0.025707280336851233</v>
      </c>
      <c r="G17" s="288">
        <v>0.026933851014738306</v>
      </c>
      <c r="H17" s="131">
        <v>1.0477129693151084</v>
      </c>
    </row>
    <row r="18" spans="1:8" ht="19.5" customHeight="1">
      <c r="A18" s="409" t="s">
        <v>12</v>
      </c>
      <c r="B18" s="515" t="s">
        <v>327</v>
      </c>
      <c r="C18" s="127">
        <v>2927</v>
      </c>
      <c r="D18" s="127">
        <v>4044</v>
      </c>
      <c r="E18" s="19">
        <v>1.381619405534677</v>
      </c>
      <c r="F18" s="288">
        <v>0.0007328612007957065</v>
      </c>
      <c r="G18" s="288">
        <v>0.002427290815729373</v>
      </c>
      <c r="H18" s="131">
        <v>3.3120743915681903</v>
      </c>
    </row>
    <row r="19" spans="1:8" ht="19.5" customHeight="1">
      <c r="A19" s="409" t="s">
        <v>13</v>
      </c>
      <c r="B19" s="515" t="s">
        <v>299</v>
      </c>
      <c r="C19" s="127">
        <v>1614</v>
      </c>
      <c r="D19" s="127">
        <v>2231</v>
      </c>
      <c r="E19" s="19">
        <v>1.382280049566295</v>
      </c>
      <c r="F19" s="288">
        <v>0.001005676401497922</v>
      </c>
      <c r="G19" s="288">
        <v>0.003579140557068923</v>
      </c>
      <c r="H19" s="131">
        <v>3.55893859271025</v>
      </c>
    </row>
    <row r="20" spans="1:8" ht="19.5" customHeight="1">
      <c r="A20" s="409" t="s">
        <v>14</v>
      </c>
      <c r="B20" s="515" t="s">
        <v>282</v>
      </c>
      <c r="C20" s="127">
        <v>3249</v>
      </c>
      <c r="D20" s="127">
        <v>1816</v>
      </c>
      <c r="E20" s="19">
        <v>0.5589412126808249</v>
      </c>
      <c r="F20" s="288">
        <v>0.0032928393183427754</v>
      </c>
      <c r="G20" s="288">
        <v>0.004412465389221033</v>
      </c>
      <c r="H20" s="131">
        <v>1.340018434741524</v>
      </c>
    </row>
    <row r="21" spans="1:8" ht="19.5" customHeight="1">
      <c r="A21" s="409" t="s">
        <v>15</v>
      </c>
      <c r="B21" s="515" t="s">
        <v>328</v>
      </c>
      <c r="C21" s="127">
        <v>0</v>
      </c>
      <c r="D21" s="127">
        <v>0</v>
      </c>
      <c r="E21" s="132" t="s">
        <v>77</v>
      </c>
      <c r="F21" s="288">
        <v>0</v>
      </c>
      <c r="G21" s="288">
        <v>0</v>
      </c>
      <c r="H21" s="132" t="s">
        <v>77</v>
      </c>
    </row>
    <row r="22" spans="1:8" ht="19.5" customHeight="1">
      <c r="A22" s="409" t="s">
        <v>16</v>
      </c>
      <c r="B22" s="515" t="s">
        <v>71</v>
      </c>
      <c r="C22" s="127">
        <v>174</v>
      </c>
      <c r="D22" s="127">
        <v>450</v>
      </c>
      <c r="E22" s="19">
        <v>2.586206896551724</v>
      </c>
      <c r="F22" s="288">
        <v>0.00038485992261956233</v>
      </c>
      <c r="G22" s="288">
        <v>0.0011624134349823784</v>
      </c>
      <c r="H22" s="131">
        <v>3.020354593095512</v>
      </c>
    </row>
    <row r="23" spans="1:8" ht="19.5" customHeight="1">
      <c r="A23" s="409" t="s">
        <v>17</v>
      </c>
      <c r="B23" s="515" t="s">
        <v>56</v>
      </c>
      <c r="C23" s="127">
        <v>1296</v>
      </c>
      <c r="D23" s="127">
        <v>1910</v>
      </c>
      <c r="E23" s="19">
        <v>1.4737654320987654</v>
      </c>
      <c r="F23" s="288">
        <v>0.003530126100431163</v>
      </c>
      <c r="G23" s="288">
        <v>0.006195043316651044</v>
      </c>
      <c r="H23" s="131">
        <v>1.7549070884165845</v>
      </c>
    </row>
    <row r="24" spans="1:8" ht="19.5" customHeight="1">
      <c r="A24" s="409" t="s">
        <v>18</v>
      </c>
      <c r="B24" s="515" t="s">
        <v>206</v>
      </c>
      <c r="C24" s="127">
        <v>191</v>
      </c>
      <c r="D24" s="127">
        <v>220</v>
      </c>
      <c r="E24" s="19">
        <v>1.1518324607329844</v>
      </c>
      <c r="F24" s="288">
        <v>0.0126657824933687</v>
      </c>
      <c r="G24" s="288">
        <v>0.0065909703705922884</v>
      </c>
      <c r="H24" s="131">
        <v>0.5203760899923126</v>
      </c>
    </row>
    <row r="25" spans="1:8" ht="19.5" customHeight="1">
      <c r="A25" s="409" t="s">
        <v>19</v>
      </c>
      <c r="B25" s="515" t="s">
        <v>207</v>
      </c>
      <c r="C25" s="127">
        <v>19201</v>
      </c>
      <c r="D25" s="127">
        <v>21027</v>
      </c>
      <c r="E25" s="19">
        <v>1.0950992135826259</v>
      </c>
      <c r="F25" s="288">
        <v>0.07129119451086391</v>
      </c>
      <c r="G25" s="288">
        <v>0.042045356213919784</v>
      </c>
      <c r="H25" s="131">
        <v>0.5897692765901487</v>
      </c>
    </row>
    <row r="26" spans="1:8" ht="19.5" customHeight="1">
      <c r="A26" s="409" t="s">
        <v>20</v>
      </c>
      <c r="B26" s="515" t="s">
        <v>208</v>
      </c>
      <c r="C26" s="127">
        <v>8784</v>
      </c>
      <c r="D26" s="127">
        <v>-2964</v>
      </c>
      <c r="E26" s="132" t="s">
        <v>77</v>
      </c>
      <c r="F26" s="288">
        <v>0.0033059793975601876</v>
      </c>
      <c r="G26" s="288">
        <v>-0.0011006787060212114</v>
      </c>
      <c r="H26" s="132" t="s">
        <v>77</v>
      </c>
    </row>
    <row r="27" spans="1:8" ht="19.5" customHeight="1">
      <c r="A27" s="409" t="s">
        <v>21</v>
      </c>
      <c r="B27" s="515" t="s">
        <v>73</v>
      </c>
      <c r="C27" s="127">
        <v>12706</v>
      </c>
      <c r="D27" s="127">
        <v>18074</v>
      </c>
      <c r="E27" s="19">
        <v>1.4224775696521328</v>
      </c>
      <c r="F27" s="288">
        <v>0.01604238307125658</v>
      </c>
      <c r="G27" s="288">
        <v>0.01494425573132413</v>
      </c>
      <c r="H27" s="131">
        <v>0.9315483656602126</v>
      </c>
    </row>
    <row r="28" spans="1:8" ht="19.5" customHeight="1">
      <c r="A28" s="409" t="s">
        <v>22</v>
      </c>
      <c r="B28" s="515" t="s">
        <v>305</v>
      </c>
      <c r="C28" s="127">
        <v>60778</v>
      </c>
      <c r="D28" s="127">
        <v>73311</v>
      </c>
      <c r="E28" s="19">
        <v>1.206209483694758</v>
      </c>
      <c r="F28" s="288">
        <v>0.36337655970680205</v>
      </c>
      <c r="G28" s="288">
        <v>0.41228805218907294</v>
      </c>
      <c r="H28" s="131">
        <v>1.1346027727317805</v>
      </c>
    </row>
    <row r="29" spans="1:8" ht="19.5" customHeight="1">
      <c r="A29" s="409" t="s">
        <v>23</v>
      </c>
      <c r="B29" s="515" t="s">
        <v>306</v>
      </c>
      <c r="C29" s="127">
        <v>563394</v>
      </c>
      <c r="D29" s="127">
        <v>859241</v>
      </c>
      <c r="E29" s="19">
        <v>1.5251156384342042</v>
      </c>
      <c r="F29" s="288">
        <v>0.145354233632769</v>
      </c>
      <c r="G29" s="288">
        <v>0.3371583164582946</v>
      </c>
      <c r="H29" s="131">
        <v>2.3195630979012973</v>
      </c>
    </row>
    <row r="30" spans="1:8" ht="19.5" customHeight="1">
      <c r="A30" s="409" t="s">
        <v>24</v>
      </c>
      <c r="B30" s="515" t="s">
        <v>209</v>
      </c>
      <c r="C30" s="127">
        <v>161</v>
      </c>
      <c r="D30" s="127">
        <v>138</v>
      </c>
      <c r="E30" s="19">
        <v>0.8571428571428571</v>
      </c>
      <c r="F30" s="288">
        <v>0.026611570247933883</v>
      </c>
      <c r="G30" s="288">
        <v>0.07048008171603677</v>
      </c>
      <c r="H30" s="131">
        <v>2.648475120385233</v>
      </c>
    </row>
    <row r="31" spans="1:8" ht="19.5" customHeight="1">
      <c r="A31" s="409" t="s">
        <v>25</v>
      </c>
      <c r="B31" s="575" t="s">
        <v>300</v>
      </c>
      <c r="C31" s="577" t="s">
        <v>326</v>
      </c>
      <c r="D31" s="577" t="s">
        <v>326</v>
      </c>
      <c r="E31" s="132" t="s">
        <v>77</v>
      </c>
      <c r="F31" s="577" t="s">
        <v>326</v>
      </c>
      <c r="G31" s="577" t="s">
        <v>326</v>
      </c>
      <c r="H31" s="132" t="s">
        <v>77</v>
      </c>
    </row>
    <row r="32" spans="1:8" ht="19.5" customHeight="1">
      <c r="A32" s="409" t="s">
        <v>26</v>
      </c>
      <c r="B32" s="515" t="s">
        <v>332</v>
      </c>
      <c r="C32" s="127">
        <v>1296</v>
      </c>
      <c r="D32" s="127">
        <v>1294</v>
      </c>
      <c r="E32" s="19">
        <v>0.9984567901234568</v>
      </c>
      <c r="F32" s="288">
        <v>0.34486428951569986</v>
      </c>
      <c r="G32" s="288">
        <v>0.20969048776535407</v>
      </c>
      <c r="H32" s="131">
        <v>0.6080376952331794</v>
      </c>
    </row>
    <row r="33" spans="1:8" ht="19.5" customHeight="1">
      <c r="A33" s="409" t="s">
        <v>27</v>
      </c>
      <c r="B33" s="515" t="s">
        <v>283</v>
      </c>
      <c r="C33" s="127">
        <v>766</v>
      </c>
      <c r="D33" s="127">
        <v>541</v>
      </c>
      <c r="E33" s="19">
        <v>0.706266318537859</v>
      </c>
      <c r="F33" s="288">
        <v>0.0017854021233698883</v>
      </c>
      <c r="G33" s="288">
        <v>0.0043883129735078925</v>
      </c>
      <c r="H33" s="131">
        <v>2.457884930272792</v>
      </c>
    </row>
    <row r="34" spans="1:8" ht="19.5" customHeight="1">
      <c r="A34" s="409" t="s">
        <v>28</v>
      </c>
      <c r="B34" s="515" t="s">
        <v>301</v>
      </c>
      <c r="C34" s="127">
        <v>1348</v>
      </c>
      <c r="D34" s="127">
        <v>1434</v>
      </c>
      <c r="E34" s="19">
        <v>1.0637982195845697</v>
      </c>
      <c r="F34" s="288">
        <v>0.0010086748023639485</v>
      </c>
      <c r="G34" s="288">
        <v>0.001183199155990259</v>
      </c>
      <c r="H34" s="131">
        <v>1.1730234097424581</v>
      </c>
    </row>
    <row r="35" spans="1:8" ht="19.5" customHeight="1">
      <c r="A35" s="409" t="s">
        <v>29</v>
      </c>
      <c r="B35" s="515" t="s">
        <v>210</v>
      </c>
      <c r="C35" s="127">
        <v>84</v>
      </c>
      <c r="D35" s="127">
        <v>87</v>
      </c>
      <c r="E35" s="19">
        <v>1.0357142857142858</v>
      </c>
      <c r="F35" s="288">
        <v>0.001283666269598992</v>
      </c>
      <c r="G35" s="288">
        <v>0.001089141000849708</v>
      </c>
      <c r="H35" s="131">
        <v>0.8484611823522852</v>
      </c>
    </row>
    <row r="36" spans="1:8" ht="19.5" customHeight="1">
      <c r="A36" s="409" t="s">
        <v>34</v>
      </c>
      <c r="B36" s="515" t="s">
        <v>258</v>
      </c>
      <c r="C36" s="127">
        <v>3103</v>
      </c>
      <c r="D36" s="127">
        <v>3086</v>
      </c>
      <c r="E36" s="19">
        <v>0.9945214308733483</v>
      </c>
      <c r="F36" s="288">
        <v>0.024774451097804392</v>
      </c>
      <c r="G36" s="288">
        <v>0.020057585940191216</v>
      </c>
      <c r="H36" s="131">
        <v>0.8096076825681436</v>
      </c>
    </row>
    <row r="37" spans="1:8" ht="19.5" customHeight="1">
      <c r="A37" s="409" t="s">
        <v>35</v>
      </c>
      <c r="B37" s="515" t="s">
        <v>284</v>
      </c>
      <c r="C37" s="127">
        <v>7307</v>
      </c>
      <c r="D37" s="127">
        <v>2030</v>
      </c>
      <c r="E37" s="19">
        <v>0.27781579307513343</v>
      </c>
      <c r="F37" s="288">
        <v>0.0005585505357521647</v>
      </c>
      <c r="G37" s="288">
        <v>0.00020467340979851264</v>
      </c>
      <c r="H37" s="131">
        <v>0.36643669050087274</v>
      </c>
    </row>
    <row r="38" spans="1:8" ht="19.5" customHeight="1">
      <c r="A38" s="409" t="s">
        <v>36</v>
      </c>
      <c r="B38" s="515" t="s">
        <v>57</v>
      </c>
      <c r="C38" s="127">
        <v>0</v>
      </c>
      <c r="D38" s="127">
        <v>0</v>
      </c>
      <c r="E38" s="132" t="s">
        <v>77</v>
      </c>
      <c r="F38" s="288">
        <v>0</v>
      </c>
      <c r="G38" s="288">
        <v>0</v>
      </c>
      <c r="H38" s="132" t="s">
        <v>77</v>
      </c>
    </row>
    <row r="39" spans="1:8" ht="19.5" customHeight="1">
      <c r="A39" s="409" t="s">
        <v>37</v>
      </c>
      <c r="B39" s="515" t="s">
        <v>211</v>
      </c>
      <c r="C39" s="127">
        <v>147</v>
      </c>
      <c r="D39" s="127">
        <v>180</v>
      </c>
      <c r="E39" s="19">
        <v>1.2244897959183674</v>
      </c>
      <c r="F39" s="288">
        <v>0.008695168042592818</v>
      </c>
      <c r="G39" s="288">
        <v>0.00917273546905748</v>
      </c>
      <c r="H39" s="131">
        <v>1.054923311904419</v>
      </c>
    </row>
    <row r="40" spans="1:8" ht="19.5" customHeight="1">
      <c r="A40" s="409" t="s">
        <v>38</v>
      </c>
      <c r="B40" s="515" t="s">
        <v>74</v>
      </c>
      <c r="C40" s="127">
        <v>929</v>
      </c>
      <c r="D40" s="127">
        <v>1177</v>
      </c>
      <c r="E40" s="19">
        <v>1.2669537136706135</v>
      </c>
      <c r="F40" s="288">
        <v>0.0024605360737366246</v>
      </c>
      <c r="G40" s="288">
        <v>0.003556428463514126</v>
      </c>
      <c r="H40" s="131">
        <v>1.4453876541274417</v>
      </c>
    </row>
    <row r="41" spans="1:8" ht="19.5" customHeight="1">
      <c r="A41" s="409" t="s">
        <v>39</v>
      </c>
      <c r="B41" s="515" t="s">
        <v>218</v>
      </c>
      <c r="C41" s="127">
        <v>12</v>
      </c>
      <c r="D41" s="127">
        <v>15</v>
      </c>
      <c r="E41" s="19">
        <v>1.25</v>
      </c>
      <c r="F41" s="288">
        <v>0.0002472742816838209</v>
      </c>
      <c r="G41" s="288">
        <v>0.000239499856358604</v>
      </c>
      <c r="H41" s="131">
        <v>0.9685595069884471</v>
      </c>
    </row>
    <row r="42" spans="1:8" ht="19.5" customHeight="1">
      <c r="A42" s="409" t="s">
        <v>40</v>
      </c>
      <c r="B42" s="515" t="s">
        <v>219</v>
      </c>
      <c r="C42" s="127">
        <v>2428</v>
      </c>
      <c r="D42" s="127">
        <v>3455</v>
      </c>
      <c r="E42" s="19">
        <v>1.422981878088962</v>
      </c>
      <c r="F42" s="288">
        <v>0.0021023637116106926</v>
      </c>
      <c r="G42" s="288">
        <v>0.003596015017703729</v>
      </c>
      <c r="H42" s="131">
        <v>1.7104628461022564</v>
      </c>
    </row>
    <row r="43" spans="1:8" ht="19.5" customHeight="1">
      <c r="A43" s="409" t="s">
        <v>41</v>
      </c>
      <c r="B43" s="515" t="s">
        <v>220</v>
      </c>
      <c r="C43" s="127">
        <v>159</v>
      </c>
      <c r="D43" s="127">
        <v>60</v>
      </c>
      <c r="E43" s="19">
        <v>0.37735849056603776</v>
      </c>
      <c r="F43" s="288">
        <v>0.04433909648633575</v>
      </c>
      <c r="G43" s="288">
        <v>0.01335964271523721</v>
      </c>
      <c r="H43" s="131">
        <v>0.30130615582918635</v>
      </c>
    </row>
    <row r="44" spans="1:8" ht="19.5" customHeight="1" thickBot="1">
      <c r="A44" s="409" t="s">
        <v>42</v>
      </c>
      <c r="B44" s="576" t="s">
        <v>285</v>
      </c>
      <c r="C44" s="127">
        <v>390193</v>
      </c>
      <c r="D44" s="127">
        <v>2354</v>
      </c>
      <c r="E44" s="142">
        <v>0.006032911917948297</v>
      </c>
      <c r="F44" s="288">
        <v>0.13334206087153858</v>
      </c>
      <c r="G44" s="288">
        <v>0.0009031183533952734</v>
      </c>
      <c r="H44" s="131">
        <v>0.006772944316987387</v>
      </c>
    </row>
    <row r="45" spans="1:8" ht="19.5" customHeight="1" thickBot="1">
      <c r="A45" s="412" t="s">
        <v>43</v>
      </c>
      <c r="B45" s="413" t="s">
        <v>2</v>
      </c>
      <c r="C45" s="279">
        <v>1250518</v>
      </c>
      <c r="D45" s="279">
        <v>1050696</v>
      </c>
      <c r="E45" s="142">
        <v>0.8402086175488878</v>
      </c>
      <c r="F45" s="135">
        <v>0.03207721642005522</v>
      </c>
      <c r="G45" s="208">
        <v>0.03470143611813948</v>
      </c>
      <c r="H45" s="135">
        <v>1.081809458268441</v>
      </c>
    </row>
    <row r="46" spans="1:8" ht="19.5" customHeight="1">
      <c r="A46" s="67"/>
      <c r="B46" s="60"/>
      <c r="C46" s="312"/>
      <c r="D46" s="312"/>
      <c r="E46" s="20"/>
      <c r="F46" s="129"/>
      <c r="G46" s="129"/>
      <c r="H46" s="129"/>
    </row>
    <row r="47" ht="19.5" customHeight="1"/>
    <row r="48" spans="1:8" s="3" customFormat="1" ht="19.5" customHeight="1">
      <c r="A48" s="612" t="s">
        <v>165</v>
      </c>
      <c r="B48" s="612"/>
      <c r="C48" s="612"/>
      <c r="D48" s="612"/>
      <c r="E48" s="612"/>
      <c r="F48" s="612"/>
      <c r="G48" s="612"/>
      <c r="H48" s="612"/>
    </row>
    <row r="49" spans="1:8" s="3" customFormat="1" ht="19.5" customHeight="1" thickBot="1">
      <c r="A49" s="2"/>
      <c r="B49" s="2"/>
      <c r="C49" s="2"/>
      <c r="D49" s="2"/>
      <c r="E49" s="2"/>
      <c r="F49" s="2"/>
      <c r="G49" s="2"/>
      <c r="H49" s="2"/>
    </row>
    <row r="50" spans="1:8" s="1" customFormat="1" ht="19.5" customHeight="1" thickBot="1">
      <c r="A50" s="9" t="s">
        <v>3</v>
      </c>
      <c r="B50" s="7" t="s">
        <v>11</v>
      </c>
      <c r="C50" s="77" t="s">
        <v>162</v>
      </c>
      <c r="D50" s="185"/>
      <c r="E50" s="81" t="s">
        <v>6</v>
      </c>
      <c r="F50" s="77" t="s">
        <v>163</v>
      </c>
      <c r="G50" s="185"/>
      <c r="H50" s="81" t="s">
        <v>6</v>
      </c>
    </row>
    <row r="51" spans="1:8" s="1" customFormat="1" ht="19.5" customHeight="1" thickBot="1">
      <c r="A51" s="11"/>
      <c r="B51" s="108"/>
      <c r="C51" s="386">
        <v>2008</v>
      </c>
      <c r="D51" s="386">
        <v>2009</v>
      </c>
      <c r="E51" s="486" t="s">
        <v>330</v>
      </c>
      <c r="F51" s="386">
        <v>2008</v>
      </c>
      <c r="G51" s="386">
        <v>2009</v>
      </c>
      <c r="H51" s="486" t="s">
        <v>330</v>
      </c>
    </row>
    <row r="52" spans="1:8" s="1" customFormat="1" ht="19.5" customHeight="1">
      <c r="A52" s="378" t="s">
        <v>7</v>
      </c>
      <c r="B52" s="516" t="s">
        <v>72</v>
      </c>
      <c r="C52" s="127">
        <v>241088</v>
      </c>
      <c r="D52" s="127">
        <v>231042</v>
      </c>
      <c r="E52" s="131">
        <v>0.9583305680913193</v>
      </c>
      <c r="F52" s="19">
        <v>0.1488452037786708</v>
      </c>
      <c r="G52" s="19">
        <v>0.14425735329009312</v>
      </c>
      <c r="H52" s="131">
        <v>0.9691770351203274</v>
      </c>
    </row>
    <row r="53" spans="1:8" ht="19.5" customHeight="1">
      <c r="A53" s="393" t="s">
        <v>8</v>
      </c>
      <c r="B53" s="516" t="s">
        <v>336</v>
      </c>
      <c r="C53" s="127">
        <v>15910</v>
      </c>
      <c r="D53" s="127">
        <v>17454</v>
      </c>
      <c r="E53" s="131">
        <v>1.0970458830923948</v>
      </c>
      <c r="F53" s="19">
        <v>0.08236652326297751</v>
      </c>
      <c r="G53" s="19">
        <v>0.08662464638443595</v>
      </c>
      <c r="H53" s="131">
        <v>1.051697254573478</v>
      </c>
    </row>
    <row r="54" spans="1:8" ht="19.5" customHeight="1">
      <c r="A54" s="393" t="s">
        <v>9</v>
      </c>
      <c r="B54" s="516" t="s">
        <v>302</v>
      </c>
      <c r="C54" s="127">
        <v>18934</v>
      </c>
      <c r="D54" s="127">
        <v>38354</v>
      </c>
      <c r="E54" s="131">
        <v>2.025668110277807</v>
      </c>
      <c r="F54" s="19">
        <v>0.7251350005744706</v>
      </c>
      <c r="G54" s="19">
        <v>0.6662844833576541</v>
      </c>
      <c r="H54" s="131">
        <v>0.9188419850507925</v>
      </c>
    </row>
    <row r="55" spans="1:8" ht="19.5" customHeight="1">
      <c r="A55" s="393" t="s">
        <v>12</v>
      </c>
      <c r="B55" s="516" t="s">
        <v>286</v>
      </c>
      <c r="C55" s="127">
        <v>13009</v>
      </c>
      <c r="D55" s="127">
        <v>13417</v>
      </c>
      <c r="E55" s="131">
        <v>1.0313629026058881</v>
      </c>
      <c r="F55" s="19">
        <v>0.08065596131192262</v>
      </c>
      <c r="G55" s="19">
        <v>0.07309127556996159</v>
      </c>
      <c r="H55" s="131">
        <v>0.9062104571203863</v>
      </c>
    </row>
    <row r="56" spans="1:8" ht="19.5" customHeight="1">
      <c r="A56" s="393" t="s">
        <v>13</v>
      </c>
      <c r="B56" s="516" t="s">
        <v>287</v>
      </c>
      <c r="C56" s="127">
        <v>0</v>
      </c>
      <c r="D56" s="127">
        <v>0</v>
      </c>
      <c r="E56" s="132" t="s">
        <v>77</v>
      </c>
      <c r="F56" s="19">
        <v>0</v>
      </c>
      <c r="G56" s="19">
        <v>0</v>
      </c>
      <c r="H56" s="132" t="s">
        <v>77</v>
      </c>
    </row>
    <row r="57" spans="1:8" ht="19.5" customHeight="1">
      <c r="A57" s="393" t="s">
        <v>14</v>
      </c>
      <c r="B57" s="516" t="s">
        <v>303</v>
      </c>
      <c r="C57" s="127">
        <v>28339</v>
      </c>
      <c r="D57" s="127">
        <v>34419</v>
      </c>
      <c r="E57" s="131">
        <v>1.214545326228872</v>
      </c>
      <c r="F57" s="19">
        <v>0.2239015872765053</v>
      </c>
      <c r="G57" s="19">
        <v>0.36638174212022184</v>
      </c>
      <c r="H57" s="131">
        <v>1.636351696193033</v>
      </c>
    </row>
    <row r="58" spans="1:8" ht="19.5" customHeight="1">
      <c r="A58" s="393" t="s">
        <v>15</v>
      </c>
      <c r="B58" s="516" t="s">
        <v>329</v>
      </c>
      <c r="C58" s="127">
        <v>0</v>
      </c>
      <c r="D58" s="127">
        <v>45</v>
      </c>
      <c r="E58" s="132" t="s">
        <v>77</v>
      </c>
      <c r="F58" s="19">
        <v>0</v>
      </c>
      <c r="G58" s="19">
        <v>0.00045457759639570475</v>
      </c>
      <c r="H58" s="132" t="s">
        <v>77</v>
      </c>
    </row>
    <row r="59" spans="1:8" ht="19.5" customHeight="1">
      <c r="A59" s="393" t="s">
        <v>16</v>
      </c>
      <c r="B59" s="516" t="s">
        <v>58</v>
      </c>
      <c r="C59" s="127">
        <v>22892</v>
      </c>
      <c r="D59" s="127">
        <v>30065</v>
      </c>
      <c r="E59" s="131">
        <v>1.3133409051196925</v>
      </c>
      <c r="F59" s="19">
        <v>0.03908939402218458</v>
      </c>
      <c r="G59" s="19">
        <v>0.04158482945586323</v>
      </c>
      <c r="H59" s="131">
        <v>1.0638391946486152</v>
      </c>
    </row>
    <row r="60" spans="1:8" ht="19.5" customHeight="1">
      <c r="A60" s="393" t="s">
        <v>17</v>
      </c>
      <c r="B60" s="516" t="s">
        <v>288</v>
      </c>
      <c r="C60" s="127">
        <v>46102</v>
      </c>
      <c r="D60" s="127">
        <v>59623</v>
      </c>
      <c r="E60" s="131">
        <v>1.2932844562058046</v>
      </c>
      <c r="F60" s="19">
        <v>0.3267513395514983</v>
      </c>
      <c r="G60" s="19">
        <v>0.30558659217877093</v>
      </c>
      <c r="H60" s="131">
        <v>0.935226746425039</v>
      </c>
    </row>
    <row r="61" spans="1:8" ht="19.5" customHeight="1">
      <c r="A61" s="393" t="s">
        <v>18</v>
      </c>
      <c r="B61" s="516" t="s">
        <v>59</v>
      </c>
      <c r="C61" s="127">
        <v>2944</v>
      </c>
      <c r="D61" s="127">
        <v>2523</v>
      </c>
      <c r="E61" s="131">
        <v>0.8569972826086957</v>
      </c>
      <c r="F61" s="19">
        <v>0.12649851759549693</v>
      </c>
      <c r="G61" s="19">
        <v>0.11152860047741137</v>
      </c>
      <c r="H61" s="131">
        <v>0.8816593474561123</v>
      </c>
    </row>
    <row r="62" spans="1:8" ht="19.5" customHeight="1">
      <c r="A62" s="393" t="s">
        <v>19</v>
      </c>
      <c r="B62" s="516" t="s">
        <v>82</v>
      </c>
      <c r="C62" s="127">
        <v>7096</v>
      </c>
      <c r="D62" s="127">
        <v>8280</v>
      </c>
      <c r="E62" s="131">
        <v>1.1668545659526495</v>
      </c>
      <c r="F62" s="19">
        <v>0.5999830895408811</v>
      </c>
      <c r="G62" s="19">
        <v>0.6</v>
      </c>
      <c r="H62" s="131">
        <v>1.0000281848928974</v>
      </c>
    </row>
    <row r="63" spans="1:8" ht="19.5" customHeight="1">
      <c r="A63" s="393" t="s">
        <v>20</v>
      </c>
      <c r="B63" s="516" t="s">
        <v>79</v>
      </c>
      <c r="C63" s="127">
        <v>160319</v>
      </c>
      <c r="D63" s="127">
        <v>186443</v>
      </c>
      <c r="E63" s="131">
        <v>1.1629501182018351</v>
      </c>
      <c r="F63" s="19">
        <v>0.08881796358950465</v>
      </c>
      <c r="G63" s="19">
        <v>0.08537295116685326</v>
      </c>
      <c r="H63" s="131">
        <v>0.9612126614546871</v>
      </c>
    </row>
    <row r="64" spans="1:8" ht="19.5" customHeight="1">
      <c r="A64" s="393" t="s">
        <v>21</v>
      </c>
      <c r="B64" s="516" t="s">
        <v>221</v>
      </c>
      <c r="C64" s="127">
        <v>130134</v>
      </c>
      <c r="D64" s="127">
        <v>162161</v>
      </c>
      <c r="E64" s="131">
        <v>1.246107858054006</v>
      </c>
      <c r="F64" s="19">
        <v>0.8436454632678992</v>
      </c>
      <c r="G64" s="19">
        <v>0.7802954479838322</v>
      </c>
      <c r="H64" s="131">
        <v>0.9249091970000315</v>
      </c>
    </row>
    <row r="65" spans="1:8" ht="19.5" customHeight="1">
      <c r="A65" s="393" t="s">
        <v>22</v>
      </c>
      <c r="B65" s="516" t="s">
        <v>60</v>
      </c>
      <c r="C65" s="127">
        <v>1565</v>
      </c>
      <c r="D65" s="127">
        <v>3732</v>
      </c>
      <c r="E65" s="131">
        <v>2.384664536741214</v>
      </c>
      <c r="F65" s="19">
        <v>0.006183766526264215</v>
      </c>
      <c r="G65" s="19">
        <v>0.010679150475296596</v>
      </c>
      <c r="H65" s="131">
        <v>1.7269653422294013</v>
      </c>
    </row>
    <row r="66" spans="1:8" ht="19.5" customHeight="1">
      <c r="A66" s="393" t="s">
        <v>23</v>
      </c>
      <c r="B66" s="516" t="s">
        <v>76</v>
      </c>
      <c r="C66" s="127">
        <v>62612</v>
      </c>
      <c r="D66" s="127">
        <v>169310</v>
      </c>
      <c r="E66" s="131">
        <v>2.70411422730467</v>
      </c>
      <c r="F66" s="19">
        <v>0.10432951142822389</v>
      </c>
      <c r="G66" s="19">
        <v>0.23176895109183696</v>
      </c>
      <c r="H66" s="131">
        <v>2.2215090238516857</v>
      </c>
    </row>
    <row r="67" spans="1:8" ht="19.5" customHeight="1">
      <c r="A67" s="393" t="s">
        <v>24</v>
      </c>
      <c r="B67" s="516" t="s">
        <v>307</v>
      </c>
      <c r="C67" s="127">
        <v>164959</v>
      </c>
      <c r="D67" s="127">
        <v>176447</v>
      </c>
      <c r="E67" s="131">
        <v>1.0696415472935699</v>
      </c>
      <c r="F67" s="19">
        <v>0.1925763784307545</v>
      </c>
      <c r="G67" s="19">
        <v>0.21031734679768666</v>
      </c>
      <c r="H67" s="131">
        <v>1.0921243223675605</v>
      </c>
    </row>
    <row r="68" spans="1:8" ht="19.5" customHeight="1">
      <c r="A68" s="393" t="s">
        <v>25</v>
      </c>
      <c r="B68" s="516" t="s">
        <v>308</v>
      </c>
      <c r="C68" s="127">
        <v>24558</v>
      </c>
      <c r="D68" s="127">
        <v>33412</v>
      </c>
      <c r="E68" s="131">
        <v>1.360534245459728</v>
      </c>
      <c r="F68" s="19">
        <v>0.27432975871313675</v>
      </c>
      <c r="G68" s="19">
        <v>0.3773959992319248</v>
      </c>
      <c r="H68" s="131">
        <v>1.3757020055070406</v>
      </c>
    </row>
    <row r="69" spans="1:8" ht="19.5" customHeight="1">
      <c r="A69" s="393" t="s">
        <v>26</v>
      </c>
      <c r="B69" s="516" t="s">
        <v>80</v>
      </c>
      <c r="C69" s="127">
        <v>15202</v>
      </c>
      <c r="D69" s="127">
        <v>11997</v>
      </c>
      <c r="E69" s="131">
        <v>0.7891724773056177</v>
      </c>
      <c r="F69" s="19">
        <v>0.25684260323038455</v>
      </c>
      <c r="G69" s="19">
        <v>0.17701739630826435</v>
      </c>
      <c r="H69" s="131">
        <v>0.6892057395535818</v>
      </c>
    </row>
    <row r="70" spans="1:8" ht="19.5" customHeight="1">
      <c r="A70" s="393" t="s">
        <v>27</v>
      </c>
      <c r="B70" s="516" t="s">
        <v>309</v>
      </c>
      <c r="C70" s="127">
        <v>31944</v>
      </c>
      <c r="D70" s="127">
        <v>64703</v>
      </c>
      <c r="E70" s="131">
        <v>2.025513398447283</v>
      </c>
      <c r="F70" s="19">
        <v>0.04465019540750432</v>
      </c>
      <c r="G70" s="19">
        <v>0.0841323586394855</v>
      </c>
      <c r="H70" s="131">
        <v>1.8842551050817002</v>
      </c>
    </row>
    <row r="71" spans="1:8" ht="19.5" customHeight="1">
      <c r="A71" s="393" t="s">
        <v>28</v>
      </c>
      <c r="B71" s="516" t="s">
        <v>61</v>
      </c>
      <c r="C71" s="127">
        <v>6877</v>
      </c>
      <c r="D71" s="127">
        <v>12353</v>
      </c>
      <c r="E71" s="131">
        <v>1.7962774465610005</v>
      </c>
      <c r="F71" s="19">
        <v>0.45803916344744905</v>
      </c>
      <c r="G71" s="19">
        <v>0.44190455748730056</v>
      </c>
      <c r="H71" s="131">
        <v>0.9647746148195915</v>
      </c>
    </row>
    <row r="72" spans="1:8" ht="19.5" customHeight="1">
      <c r="A72" s="393" t="s">
        <v>29</v>
      </c>
      <c r="B72" s="54" t="s">
        <v>222</v>
      </c>
      <c r="C72" s="577" t="s">
        <v>326</v>
      </c>
      <c r="D72" s="577" t="s">
        <v>326</v>
      </c>
      <c r="E72" s="132" t="s">
        <v>77</v>
      </c>
      <c r="F72" s="577" t="s">
        <v>326</v>
      </c>
      <c r="G72" s="577" t="s">
        <v>326</v>
      </c>
      <c r="H72" s="132" t="s">
        <v>77</v>
      </c>
    </row>
    <row r="73" spans="1:8" ht="19.5" customHeight="1">
      <c r="A73" s="393" t="s">
        <v>34</v>
      </c>
      <c r="B73" s="516" t="s">
        <v>310</v>
      </c>
      <c r="C73" s="127">
        <v>217</v>
      </c>
      <c r="D73" s="127">
        <v>265</v>
      </c>
      <c r="E73" s="131">
        <v>1.2211981566820276</v>
      </c>
      <c r="F73" s="19">
        <v>0.0028938349313881073</v>
      </c>
      <c r="G73" s="19">
        <v>0.004266761125780898</v>
      </c>
      <c r="H73" s="131">
        <v>1.4744314126218072</v>
      </c>
    </row>
    <row r="74" spans="1:8" ht="19.5" customHeight="1">
      <c r="A74" s="393" t="s">
        <v>35</v>
      </c>
      <c r="B74" s="516" t="s">
        <v>213</v>
      </c>
      <c r="C74" s="127">
        <v>9655</v>
      </c>
      <c r="D74" s="127">
        <v>12854</v>
      </c>
      <c r="E74" s="131">
        <v>1.3313309166235112</v>
      </c>
      <c r="F74" s="19">
        <v>0.02694383515005386</v>
      </c>
      <c r="G74" s="19">
        <v>0.02835956236169363</v>
      </c>
      <c r="H74" s="131">
        <v>1.0525436413842126</v>
      </c>
    </row>
    <row r="75" spans="1:8" ht="19.5" customHeight="1">
      <c r="A75" s="393" t="s">
        <v>36</v>
      </c>
      <c r="B75" s="516" t="s">
        <v>311</v>
      </c>
      <c r="C75" s="127">
        <v>0</v>
      </c>
      <c r="D75" s="127">
        <v>0</v>
      </c>
      <c r="E75" s="132" t="s">
        <v>77</v>
      </c>
      <c r="F75" s="19">
        <v>0</v>
      </c>
      <c r="G75" s="19">
        <v>0</v>
      </c>
      <c r="H75" s="132" t="s">
        <v>77</v>
      </c>
    </row>
    <row r="76" spans="1:8" ht="19.5" customHeight="1">
      <c r="A76" s="393" t="s">
        <v>37</v>
      </c>
      <c r="B76" s="516" t="s">
        <v>223</v>
      </c>
      <c r="C76" s="127">
        <v>14131</v>
      </c>
      <c r="D76" s="127">
        <v>20028</v>
      </c>
      <c r="E76" s="131">
        <v>1.417309461467695</v>
      </c>
      <c r="F76" s="19">
        <v>0.42985337957048125</v>
      </c>
      <c r="G76" s="19">
        <v>0.5341939613784275</v>
      </c>
      <c r="H76" s="131">
        <v>1.2427352831614482</v>
      </c>
    </row>
    <row r="77" spans="1:8" ht="19.5" customHeight="1">
      <c r="A77" s="393" t="s">
        <v>38</v>
      </c>
      <c r="B77" s="516" t="s">
        <v>62</v>
      </c>
      <c r="C77" s="127">
        <v>9416</v>
      </c>
      <c r="D77" s="127">
        <v>28655</v>
      </c>
      <c r="E77" s="131">
        <v>3.0432242990654204</v>
      </c>
      <c r="F77" s="19">
        <v>0.031703810450540236</v>
      </c>
      <c r="G77" s="19">
        <v>0.10492685695453963</v>
      </c>
      <c r="H77" s="131">
        <v>3.3095976623450847</v>
      </c>
    </row>
    <row r="78" spans="1:8" ht="19.5" customHeight="1">
      <c r="A78" s="393" t="s">
        <v>39</v>
      </c>
      <c r="B78" s="516" t="s">
        <v>259</v>
      </c>
      <c r="C78" s="127">
        <v>110828</v>
      </c>
      <c r="D78" s="127">
        <v>119836</v>
      </c>
      <c r="E78" s="131">
        <v>1.0812790991446204</v>
      </c>
      <c r="F78" s="19">
        <v>0.2604506443819855</v>
      </c>
      <c r="G78" s="19">
        <v>0.2717024595516216</v>
      </c>
      <c r="H78" s="131">
        <v>1.0432013335821653</v>
      </c>
    </row>
    <row r="79" spans="1:8" ht="19.5" customHeight="1">
      <c r="A79" s="393" t="s">
        <v>40</v>
      </c>
      <c r="B79" s="516" t="s">
        <v>312</v>
      </c>
      <c r="C79" s="127">
        <v>2037</v>
      </c>
      <c r="D79" s="127">
        <v>3998</v>
      </c>
      <c r="E79" s="131">
        <v>1.9626902307314678</v>
      </c>
      <c r="F79" s="19">
        <v>0.011057071206018695</v>
      </c>
      <c r="G79" s="19">
        <v>0.01778936642624176</v>
      </c>
      <c r="H79" s="131">
        <v>1.6088678543155692</v>
      </c>
    </row>
    <row r="80" spans="1:8" ht="19.5" customHeight="1">
      <c r="A80" s="393" t="s">
        <v>41</v>
      </c>
      <c r="B80" s="516" t="s">
        <v>63</v>
      </c>
      <c r="C80" s="127">
        <v>104298</v>
      </c>
      <c r="D80" s="127">
        <v>129978</v>
      </c>
      <c r="E80" s="131">
        <v>1.2462175688891446</v>
      </c>
      <c r="F80" s="19">
        <v>0.012691734966668042</v>
      </c>
      <c r="G80" s="19">
        <v>0.016682734003074507</v>
      </c>
      <c r="H80" s="131">
        <v>1.3144565378088904</v>
      </c>
    </row>
    <row r="81" spans="1:8" ht="19.5" customHeight="1">
      <c r="A81" s="393" t="s">
        <v>42</v>
      </c>
      <c r="B81" s="516" t="s">
        <v>214</v>
      </c>
      <c r="C81" s="127">
        <v>4825</v>
      </c>
      <c r="D81" s="127">
        <v>5383</v>
      </c>
      <c r="E81" s="131">
        <v>1.1156476683937824</v>
      </c>
      <c r="F81" s="19">
        <v>0.06316354448938984</v>
      </c>
      <c r="G81" s="19">
        <v>0.0752603984620762</v>
      </c>
      <c r="H81" s="131">
        <v>1.1915163892475729</v>
      </c>
    </row>
    <row r="82" spans="1:8" ht="19.5" customHeight="1">
      <c r="A82" s="393" t="s">
        <v>43</v>
      </c>
      <c r="B82" s="516" t="s">
        <v>64</v>
      </c>
      <c r="C82" s="127">
        <v>32</v>
      </c>
      <c r="D82" s="127">
        <v>42</v>
      </c>
      <c r="E82" s="131">
        <v>1.3125</v>
      </c>
      <c r="F82" s="19">
        <v>0.00034489448384384904</v>
      </c>
      <c r="G82" s="19">
        <v>0.0002518831262294295</v>
      </c>
      <c r="H82" s="131">
        <v>0.7303193818068415</v>
      </c>
    </row>
    <row r="83" spans="1:8" ht="19.5" customHeight="1">
      <c r="A83" s="393" t="s">
        <v>68</v>
      </c>
      <c r="B83" s="516" t="s">
        <v>65</v>
      </c>
      <c r="C83" s="127">
        <v>25870</v>
      </c>
      <c r="D83" s="127">
        <v>34100</v>
      </c>
      <c r="E83" s="131">
        <v>1.3181291070738308</v>
      </c>
      <c r="F83" s="19">
        <v>0.1375069098949696</v>
      </c>
      <c r="G83" s="19">
        <v>0.1464959122914796</v>
      </c>
      <c r="H83" s="131">
        <v>1.0653712777297952</v>
      </c>
    </row>
    <row r="84" spans="1:8" ht="19.5" customHeight="1">
      <c r="A84" s="393" t="s">
        <v>75</v>
      </c>
      <c r="B84" s="516" t="s">
        <v>224</v>
      </c>
      <c r="C84" s="127">
        <v>8816</v>
      </c>
      <c r="D84" s="127">
        <v>8920</v>
      </c>
      <c r="E84" s="131">
        <v>1.0117967332123412</v>
      </c>
      <c r="F84" s="19">
        <v>0.22096899516254356</v>
      </c>
      <c r="G84" s="19">
        <v>0.17653578214059532</v>
      </c>
      <c r="H84" s="131">
        <v>0.7989165267766936</v>
      </c>
    </row>
    <row r="85" spans="1:8" ht="19.5" customHeight="1">
      <c r="A85" s="393" t="s">
        <v>78</v>
      </c>
      <c r="B85" s="516" t="s">
        <v>225</v>
      </c>
      <c r="C85" s="127">
        <v>238643</v>
      </c>
      <c r="D85" s="127">
        <v>294483</v>
      </c>
      <c r="E85" s="131">
        <v>1.2339896833345205</v>
      </c>
      <c r="F85" s="19">
        <v>0.35893128140646835</v>
      </c>
      <c r="G85" s="19">
        <v>0.38224093082662264</v>
      </c>
      <c r="H85" s="131">
        <v>1.0649418165193507</v>
      </c>
    </row>
    <row r="86" spans="1:8" ht="19.5" customHeight="1" thickBot="1">
      <c r="A86" s="393" t="s">
        <v>81</v>
      </c>
      <c r="B86" s="516" t="s">
        <v>66</v>
      </c>
      <c r="C86" s="127">
        <v>169492</v>
      </c>
      <c r="D86" s="127">
        <v>161333</v>
      </c>
      <c r="E86" s="131">
        <v>0.9518620347863026</v>
      </c>
      <c r="F86" s="19">
        <v>0.2549246395165378</v>
      </c>
      <c r="G86" s="19">
        <v>0.2094113279647773</v>
      </c>
      <c r="H86" s="131">
        <v>0.8214636622098355</v>
      </c>
    </row>
    <row r="87" spans="1:8" ht="19.5" customHeight="1" thickBot="1">
      <c r="A87" s="386" t="s">
        <v>298</v>
      </c>
      <c r="B87" s="427" t="s">
        <v>2</v>
      </c>
      <c r="C87" s="156">
        <v>1692744</v>
      </c>
      <c r="D87" s="156">
        <v>2075655</v>
      </c>
      <c r="E87" s="135">
        <v>1.2262072705618805</v>
      </c>
      <c r="F87" s="33">
        <v>0.08411125233912346</v>
      </c>
      <c r="G87" s="33">
        <v>0.09935873762410717</v>
      </c>
      <c r="H87" s="135">
        <v>1.181277592010023</v>
      </c>
    </row>
    <row r="88" ht="19.5" customHeight="1"/>
    <row r="89" ht="19.5" customHeight="1"/>
    <row r="90" spans="1:8" s="3" customFormat="1" ht="19.5" customHeight="1">
      <c r="A90" s="612" t="s">
        <v>166</v>
      </c>
      <c r="B90" s="612"/>
      <c r="C90" s="612"/>
      <c r="D90" s="612"/>
      <c r="E90" s="612"/>
      <c r="F90" s="612"/>
      <c r="G90" s="612"/>
      <c r="H90" s="612"/>
    </row>
    <row r="91" spans="1:8" s="3" customFormat="1" ht="19.5" customHeight="1" thickBot="1">
      <c r="A91" s="2"/>
      <c r="B91" s="2"/>
      <c r="C91" s="2"/>
      <c r="D91" s="2"/>
      <c r="E91" s="2"/>
      <c r="F91" s="2"/>
      <c r="G91" s="2"/>
      <c r="H91" s="2"/>
    </row>
    <row r="92" spans="1:8" s="1" customFormat="1" ht="19.5" customHeight="1">
      <c r="A92" s="9" t="s">
        <v>3</v>
      </c>
      <c r="B92" s="7" t="s">
        <v>4</v>
      </c>
      <c r="C92" s="12" t="s">
        <v>167</v>
      </c>
      <c r="D92" s="13"/>
      <c r="E92" s="110"/>
      <c r="F92" s="12" t="s">
        <v>168</v>
      </c>
      <c r="G92" s="13"/>
      <c r="H92" s="110"/>
    </row>
    <row r="93" spans="1:8" s="1" customFormat="1" ht="19.5" customHeight="1" thickBot="1">
      <c r="A93" s="10"/>
      <c r="B93" s="191"/>
      <c r="C93" s="192" t="s">
        <v>169</v>
      </c>
      <c r="D93" s="193"/>
      <c r="E93" s="191" t="s">
        <v>6</v>
      </c>
      <c r="F93" s="192" t="s">
        <v>170</v>
      </c>
      <c r="G93" s="193"/>
      <c r="H93" s="10" t="s">
        <v>6</v>
      </c>
    </row>
    <row r="94" spans="1:8" s="1" customFormat="1" ht="19.5" customHeight="1" thickBot="1">
      <c r="A94" s="11"/>
      <c r="B94" s="108"/>
      <c r="C94" s="386">
        <v>2008</v>
      </c>
      <c r="D94" s="386">
        <v>2009</v>
      </c>
      <c r="E94" s="486" t="s">
        <v>330</v>
      </c>
      <c r="F94" s="386">
        <v>2008</v>
      </c>
      <c r="G94" s="386">
        <v>2009</v>
      </c>
      <c r="H94" s="486" t="s">
        <v>330</v>
      </c>
    </row>
    <row r="95" spans="1:8" ht="19.5" customHeight="1">
      <c r="A95" s="27" t="s">
        <v>7</v>
      </c>
      <c r="B95" s="26" t="s">
        <v>0</v>
      </c>
      <c r="C95" s="130">
        <v>152656</v>
      </c>
      <c r="D95" s="130">
        <v>970200</v>
      </c>
      <c r="E95" s="190">
        <v>6.355465884079237</v>
      </c>
      <c r="F95" s="190">
        <v>0.007895585617885847</v>
      </c>
      <c r="G95" s="141">
        <v>0.035004994399453454</v>
      </c>
      <c r="H95" s="141">
        <v>4.433489305740253</v>
      </c>
    </row>
    <row r="96" spans="1:8" ht="19.5" customHeight="1" thickBot="1">
      <c r="A96" s="17" t="s">
        <v>8</v>
      </c>
      <c r="B96" s="22" t="s">
        <v>1</v>
      </c>
      <c r="C96" s="134">
        <v>854934</v>
      </c>
      <c r="D96" s="134">
        <v>1140124</v>
      </c>
      <c r="E96" s="211">
        <v>1.3335813056914334</v>
      </c>
      <c r="F96" s="211">
        <v>0.08437435974161886</v>
      </c>
      <c r="G96" s="211">
        <v>0.09220598063820303</v>
      </c>
      <c r="H96" s="142">
        <v>1.0928199149666686</v>
      </c>
    </row>
    <row r="97" spans="1:8" s="80" customFormat="1" ht="19.5" customHeight="1" thickBot="1">
      <c r="A97" s="183" t="s">
        <v>9</v>
      </c>
      <c r="B97" s="174" t="s">
        <v>54</v>
      </c>
      <c r="C97" s="175">
        <v>1007590</v>
      </c>
      <c r="D97" s="175">
        <v>2110324</v>
      </c>
      <c r="E97" s="142">
        <v>2.0944272968171576</v>
      </c>
      <c r="F97" s="142">
        <v>0.034193871810938456</v>
      </c>
      <c r="G97" s="142">
        <v>0.05265146367433378</v>
      </c>
      <c r="H97" s="142">
        <v>1.5397923921996697</v>
      </c>
    </row>
    <row r="98" spans="1:2" ht="19.5" customHeight="1">
      <c r="A98" s="5"/>
      <c r="B98" s="1"/>
    </row>
    <row r="99" spans="1:2" ht="19.5" customHeight="1">
      <c r="A99" s="5"/>
      <c r="B99" s="1"/>
    </row>
    <row r="100" spans="1:2" ht="19.5" customHeight="1">
      <c r="A100" s="5"/>
      <c r="B100" s="1"/>
    </row>
    <row r="101" spans="1:8" s="3" customFormat="1" ht="19.5" customHeight="1">
      <c r="A101" s="612" t="s">
        <v>171</v>
      </c>
      <c r="B101" s="612"/>
      <c r="C101" s="612"/>
      <c r="D101" s="612"/>
      <c r="E101" s="612"/>
      <c r="F101" s="612"/>
      <c r="G101" s="612"/>
      <c r="H101" s="612"/>
    </row>
    <row r="102" spans="1:8" s="3" customFormat="1" ht="19.5" customHeight="1" thickBot="1">
      <c r="A102" s="2"/>
      <c r="B102" s="2"/>
      <c r="C102" s="2"/>
      <c r="D102" s="2"/>
      <c r="E102" s="2"/>
      <c r="F102" s="2"/>
      <c r="G102" s="2"/>
      <c r="H102" s="2"/>
    </row>
    <row r="103" spans="1:8" s="1" customFormat="1" ht="19.5" customHeight="1" thickBot="1">
      <c r="A103" s="9" t="s">
        <v>3</v>
      </c>
      <c r="B103" s="7" t="s">
        <v>11</v>
      </c>
      <c r="C103" s="77" t="s">
        <v>172</v>
      </c>
      <c r="D103" s="78"/>
      <c r="E103" s="8" t="s">
        <v>6</v>
      </c>
      <c r="F103" s="77" t="s">
        <v>173</v>
      </c>
      <c r="G103" s="78"/>
      <c r="H103" s="8" t="s">
        <v>6</v>
      </c>
    </row>
    <row r="104" spans="1:8" s="1" customFormat="1" ht="19.5" customHeight="1" thickBot="1">
      <c r="A104" s="11"/>
      <c r="B104" s="108"/>
      <c r="C104" s="378">
        <v>2008</v>
      </c>
      <c r="D104" s="378">
        <v>2009</v>
      </c>
      <c r="E104" s="486" t="s">
        <v>330</v>
      </c>
      <c r="F104" s="386">
        <v>2008</v>
      </c>
      <c r="G104" s="386">
        <v>2009</v>
      </c>
      <c r="H104" s="486" t="s">
        <v>330</v>
      </c>
    </row>
    <row r="105" spans="1:8" s="1" customFormat="1" ht="19.5" customHeight="1">
      <c r="A105" s="407" t="s">
        <v>7</v>
      </c>
      <c r="B105" s="514" t="s">
        <v>281</v>
      </c>
      <c r="C105" s="186">
        <v>170</v>
      </c>
      <c r="D105" s="187">
        <v>259</v>
      </c>
      <c r="E105" s="158">
        <v>1.5235294117647058</v>
      </c>
      <c r="F105" s="139">
        <v>0.00013288371736727654</v>
      </c>
      <c r="G105" s="139">
        <v>0.0003411503748702575</v>
      </c>
      <c r="H105" s="56">
        <v>2.567285003980991</v>
      </c>
    </row>
    <row r="106" spans="1:8" ht="19.5" customHeight="1">
      <c r="A106" s="409" t="s">
        <v>8</v>
      </c>
      <c r="B106" s="515" t="s">
        <v>217</v>
      </c>
      <c r="C106" s="188">
        <v>2869</v>
      </c>
      <c r="D106" s="189">
        <v>2735</v>
      </c>
      <c r="E106" s="139">
        <v>0.9532938306029975</v>
      </c>
      <c r="F106" s="139">
        <v>0.0038919162363040224</v>
      </c>
      <c r="G106" s="139">
        <v>0.002271340007557292</v>
      </c>
      <c r="H106" s="56">
        <v>0.5836045458455914</v>
      </c>
    </row>
    <row r="107" spans="1:8" ht="19.5" customHeight="1">
      <c r="A107" s="409" t="s">
        <v>9</v>
      </c>
      <c r="B107" s="515" t="s">
        <v>55</v>
      </c>
      <c r="C107" s="188">
        <v>24673</v>
      </c>
      <c r="D107" s="189">
        <v>25151</v>
      </c>
      <c r="E107" s="139">
        <v>1.0193734041259677</v>
      </c>
      <c r="F107" s="139">
        <v>0.034925034255495035</v>
      </c>
      <c r="G107" s="139">
        <v>0.040571822175047144</v>
      </c>
      <c r="H107" s="56">
        <v>1.1616831032503183</v>
      </c>
    </row>
    <row r="108" spans="1:8" ht="19.5" customHeight="1">
      <c r="A108" s="409" t="s">
        <v>12</v>
      </c>
      <c r="B108" s="515" t="s">
        <v>327</v>
      </c>
      <c r="C108" s="188">
        <v>808</v>
      </c>
      <c r="D108" s="189">
        <v>501</v>
      </c>
      <c r="E108" s="139">
        <v>0.620049504950495</v>
      </c>
      <c r="F108" s="139">
        <v>0.0003189368351124193</v>
      </c>
      <c r="G108" s="139">
        <v>0.000223032936310964</v>
      </c>
      <c r="H108" s="56">
        <v>0.699301277735289</v>
      </c>
    </row>
    <row r="109" spans="1:8" ht="19.5" customHeight="1">
      <c r="A109" s="409" t="s">
        <v>13</v>
      </c>
      <c r="B109" s="515" t="s">
        <v>299</v>
      </c>
      <c r="C109" s="188">
        <v>167</v>
      </c>
      <c r="D109" s="189">
        <v>581</v>
      </c>
      <c r="E109" s="139">
        <v>3.4790419161676644</v>
      </c>
      <c r="F109" s="139">
        <v>0.000285646844714165</v>
      </c>
      <c r="G109" s="139">
        <v>0.0006280639738829164</v>
      </c>
      <c r="H109" s="56">
        <v>2.1987429075626372</v>
      </c>
    </row>
    <row r="110" spans="1:8" ht="19.5" customHeight="1">
      <c r="A110" s="409" t="s">
        <v>14</v>
      </c>
      <c r="B110" s="515" t="s">
        <v>282</v>
      </c>
      <c r="C110" s="188">
        <v>1193</v>
      </c>
      <c r="D110" s="189">
        <v>2640</v>
      </c>
      <c r="E110" s="288">
        <f>D110/C110</f>
        <v>2.2129086336965633</v>
      </c>
      <c r="F110" s="139">
        <v>0.003174653861608509</v>
      </c>
      <c r="G110" s="139">
        <v>0.008869239193974292</v>
      </c>
      <c r="H110" s="56">
        <v>2.7937657397019326</v>
      </c>
    </row>
    <row r="111" spans="1:8" ht="19.5" customHeight="1">
      <c r="A111" s="409" t="s">
        <v>15</v>
      </c>
      <c r="B111" s="515" t="s">
        <v>328</v>
      </c>
      <c r="C111" s="188">
        <v>0</v>
      </c>
      <c r="D111" s="189">
        <v>0</v>
      </c>
      <c r="E111" s="159" t="s">
        <v>77</v>
      </c>
      <c r="F111" s="139">
        <v>0</v>
      </c>
      <c r="G111" s="139">
        <v>0</v>
      </c>
      <c r="H111" s="159" t="s">
        <v>77</v>
      </c>
    </row>
    <row r="112" spans="1:8" ht="19.5" customHeight="1">
      <c r="A112" s="409" t="s">
        <v>16</v>
      </c>
      <c r="B112" s="515" t="s">
        <v>71</v>
      </c>
      <c r="C112" s="188">
        <v>0</v>
      </c>
      <c r="D112" s="189">
        <v>342</v>
      </c>
      <c r="E112" s="159" t="s">
        <v>77</v>
      </c>
      <c r="F112" s="139">
        <v>0</v>
      </c>
      <c r="G112" s="139">
        <v>0.004782748542100773</v>
      </c>
      <c r="H112" s="159" t="s">
        <v>77</v>
      </c>
    </row>
    <row r="113" spans="1:8" ht="19.5" customHeight="1">
      <c r="A113" s="409" t="s">
        <v>17</v>
      </c>
      <c r="B113" s="515" t="s">
        <v>56</v>
      </c>
      <c r="C113" s="188">
        <v>12</v>
      </c>
      <c r="D113" s="189">
        <v>118</v>
      </c>
      <c r="E113" s="139">
        <v>9.833333333333334</v>
      </c>
      <c r="F113" s="139">
        <v>0.00010574271036190442</v>
      </c>
      <c r="G113" s="139">
        <v>0.0005721434043502293</v>
      </c>
      <c r="H113" s="56">
        <v>5.4107124963230895</v>
      </c>
    </row>
    <row r="114" spans="1:8" ht="19.5" customHeight="1">
      <c r="A114" s="409" t="s">
        <v>18</v>
      </c>
      <c r="B114" s="515" t="s">
        <v>206</v>
      </c>
      <c r="C114" s="188">
        <v>0</v>
      </c>
      <c r="D114" s="189">
        <v>0</v>
      </c>
      <c r="E114" s="159" t="s">
        <v>77</v>
      </c>
      <c r="F114" s="139">
        <v>0</v>
      </c>
      <c r="G114" s="139">
        <v>0</v>
      </c>
      <c r="H114" s="159" t="s">
        <v>77</v>
      </c>
    </row>
    <row r="115" spans="1:8" ht="19.5" customHeight="1">
      <c r="A115" s="409" t="s">
        <v>19</v>
      </c>
      <c r="B115" s="515" t="s">
        <v>207</v>
      </c>
      <c r="C115" s="188">
        <v>1034</v>
      </c>
      <c r="D115" s="189">
        <v>1910</v>
      </c>
      <c r="E115" s="139">
        <v>1.8471953578336557</v>
      </c>
      <c r="F115" s="139">
        <v>0.010713804644030215</v>
      </c>
      <c r="G115" s="139">
        <v>0.016141026941148634</v>
      </c>
      <c r="H115" s="56">
        <v>1.5065634923763982</v>
      </c>
    </row>
    <row r="116" spans="1:8" ht="19.5" customHeight="1">
      <c r="A116" s="409" t="s">
        <v>20</v>
      </c>
      <c r="B116" s="515" t="s">
        <v>208</v>
      </c>
      <c r="C116" s="188">
        <v>793</v>
      </c>
      <c r="D116" s="189">
        <v>2385</v>
      </c>
      <c r="E116" s="139">
        <v>3.007566204287516</v>
      </c>
      <c r="F116" s="139">
        <v>0.000951711159863472</v>
      </c>
      <c r="G116" s="139">
        <v>0.001783493598491845</v>
      </c>
      <c r="H116" s="56">
        <v>1.8739862194614767</v>
      </c>
    </row>
    <row r="117" spans="1:8" ht="19.5" customHeight="1">
      <c r="A117" s="409" t="s">
        <v>21</v>
      </c>
      <c r="B117" s="515" t="s">
        <v>73</v>
      </c>
      <c r="C117" s="188">
        <v>3512</v>
      </c>
      <c r="D117" s="189">
        <v>6131</v>
      </c>
      <c r="E117" s="139">
        <v>1.7457289293849658</v>
      </c>
      <c r="F117" s="139">
        <v>0.007282499606015113</v>
      </c>
      <c r="G117" s="139">
        <v>0.012088839463524476</v>
      </c>
      <c r="H117" s="56">
        <v>1.6599849114361063</v>
      </c>
    </row>
    <row r="118" spans="1:8" ht="19.5" customHeight="1">
      <c r="A118" s="409" t="s">
        <v>22</v>
      </c>
      <c r="B118" s="515" t="s">
        <v>305</v>
      </c>
      <c r="C118" s="188">
        <v>27103</v>
      </c>
      <c r="D118" s="189">
        <v>31683</v>
      </c>
      <c r="E118" s="139">
        <v>1.1689849832121906</v>
      </c>
      <c r="F118" s="139">
        <v>0.16664002360984728</v>
      </c>
      <c r="G118" s="139">
        <v>0.3025149906427835</v>
      </c>
      <c r="H118" s="56">
        <v>1.8153801475152151</v>
      </c>
    </row>
    <row r="119" spans="1:8" ht="19.5" customHeight="1">
      <c r="A119" s="409" t="s">
        <v>23</v>
      </c>
      <c r="B119" s="515" t="s">
        <v>306</v>
      </c>
      <c r="C119" s="188">
        <v>36308</v>
      </c>
      <c r="D119" s="189">
        <v>865593</v>
      </c>
      <c r="E119" s="139">
        <v>23.840283133193786</v>
      </c>
      <c r="F119" s="139">
        <v>0.06464316998654009</v>
      </c>
      <c r="G119" s="139">
        <v>0.2735915342711252</v>
      </c>
      <c r="H119" s="56">
        <v>4.2323347436100685</v>
      </c>
    </row>
    <row r="120" spans="1:8" ht="19.5" customHeight="1">
      <c r="A120" s="409" t="s">
        <v>24</v>
      </c>
      <c r="B120" s="515" t="s">
        <v>209</v>
      </c>
      <c r="C120" s="188">
        <v>0</v>
      </c>
      <c r="D120" s="189">
        <v>0</v>
      </c>
      <c r="E120" s="159" t="s">
        <v>77</v>
      </c>
      <c r="F120" s="139">
        <v>0</v>
      </c>
      <c r="G120" s="139">
        <v>0</v>
      </c>
      <c r="H120" s="159" t="s">
        <v>77</v>
      </c>
    </row>
    <row r="121" spans="1:8" ht="19.5" customHeight="1">
      <c r="A121" s="409" t="s">
        <v>25</v>
      </c>
      <c r="B121" s="575" t="s">
        <v>300</v>
      </c>
      <c r="C121" s="188" t="s">
        <v>326</v>
      </c>
      <c r="D121" s="189" t="s">
        <v>326</v>
      </c>
      <c r="E121" s="159" t="s">
        <v>77</v>
      </c>
      <c r="F121" s="188" t="s">
        <v>326</v>
      </c>
      <c r="G121" s="189" t="s">
        <v>326</v>
      </c>
      <c r="H121" s="159" t="s">
        <v>77</v>
      </c>
    </row>
    <row r="122" spans="1:8" ht="19.5" customHeight="1">
      <c r="A122" s="409" t="s">
        <v>26</v>
      </c>
      <c r="B122" s="515" t="s">
        <v>332</v>
      </c>
      <c r="C122" s="188">
        <v>275</v>
      </c>
      <c r="D122" s="189">
        <v>133</v>
      </c>
      <c r="E122" s="139">
        <v>0.48363636363636364</v>
      </c>
      <c r="F122" s="139">
        <v>0.36089238845144356</v>
      </c>
      <c r="G122" s="139">
        <v>0.24403669724770644</v>
      </c>
      <c r="H122" s="56">
        <v>0.6762035029190994</v>
      </c>
    </row>
    <row r="123" spans="1:8" ht="19.5" customHeight="1">
      <c r="A123" s="409" t="s">
        <v>27</v>
      </c>
      <c r="B123" s="515" t="s">
        <v>283</v>
      </c>
      <c r="C123" s="188">
        <v>188</v>
      </c>
      <c r="D123" s="189">
        <v>126</v>
      </c>
      <c r="E123" s="139">
        <v>0.6702127659574468</v>
      </c>
      <c r="F123" s="139">
        <v>0.0027975357876253684</v>
      </c>
      <c r="G123" s="139">
        <v>0.000701977235881065</v>
      </c>
      <c r="H123" s="56">
        <v>0.25092699045574113</v>
      </c>
    </row>
    <row r="124" spans="1:8" ht="19.5" customHeight="1">
      <c r="A124" s="409" t="s">
        <v>28</v>
      </c>
      <c r="B124" s="515" t="s">
        <v>301</v>
      </c>
      <c r="C124" s="188">
        <v>440</v>
      </c>
      <c r="D124" s="189">
        <v>528</v>
      </c>
      <c r="E124" s="139">
        <v>1.2</v>
      </c>
      <c r="F124" s="139">
        <v>0.00044502522483888063</v>
      </c>
      <c r="G124" s="139">
        <v>0.00046157154621222847</v>
      </c>
      <c r="H124" s="56">
        <v>1.0371806370736363</v>
      </c>
    </row>
    <row r="125" spans="1:8" ht="19.5" customHeight="1">
      <c r="A125" s="409" t="s">
        <v>29</v>
      </c>
      <c r="B125" s="515" t="s">
        <v>210</v>
      </c>
      <c r="C125" s="188">
        <v>70</v>
      </c>
      <c r="D125" s="189">
        <v>0</v>
      </c>
      <c r="E125" s="159" t="s">
        <v>77</v>
      </c>
      <c r="F125" s="139">
        <v>0.002011205286596753</v>
      </c>
      <c r="G125" s="139">
        <v>0</v>
      </c>
      <c r="H125" s="159" t="s">
        <v>77</v>
      </c>
    </row>
    <row r="126" spans="1:8" ht="19.5" customHeight="1">
      <c r="A126" s="409" t="s">
        <v>34</v>
      </c>
      <c r="B126" s="515" t="s">
        <v>258</v>
      </c>
      <c r="C126" s="188">
        <v>688</v>
      </c>
      <c r="D126" s="189">
        <v>68</v>
      </c>
      <c r="E126" s="139">
        <v>0.09883720930232558</v>
      </c>
      <c r="F126" s="139">
        <v>0.023390222343101924</v>
      </c>
      <c r="G126" s="139">
        <v>0.0018046709129511678</v>
      </c>
      <c r="H126" s="56">
        <v>0.07715492766503729</v>
      </c>
    </row>
    <row r="127" spans="1:8" ht="19.5" customHeight="1">
      <c r="A127" s="409" t="s">
        <v>35</v>
      </c>
      <c r="B127" s="515" t="s">
        <v>284</v>
      </c>
      <c r="C127" s="188">
        <v>0</v>
      </c>
      <c r="D127" s="189">
        <v>0</v>
      </c>
      <c r="E127" s="159" t="s">
        <v>77</v>
      </c>
      <c r="F127" s="139">
        <v>0</v>
      </c>
      <c r="G127" s="139">
        <v>0</v>
      </c>
      <c r="H127" s="159" t="s">
        <v>77</v>
      </c>
    </row>
    <row r="128" spans="1:8" ht="19.5" customHeight="1">
      <c r="A128" s="409" t="s">
        <v>36</v>
      </c>
      <c r="B128" s="515" t="s">
        <v>57</v>
      </c>
      <c r="C128" s="188">
        <v>0</v>
      </c>
      <c r="D128" s="189">
        <v>0</v>
      </c>
      <c r="E128" s="159" t="s">
        <v>77</v>
      </c>
      <c r="F128" s="159" t="s">
        <v>77</v>
      </c>
      <c r="G128" s="159" t="s">
        <v>77</v>
      </c>
      <c r="H128" s="159" t="s">
        <v>77</v>
      </c>
    </row>
    <row r="129" spans="1:8" ht="19.5" customHeight="1">
      <c r="A129" s="409" t="s">
        <v>37</v>
      </c>
      <c r="B129" s="515" t="s">
        <v>211</v>
      </c>
      <c r="C129" s="188">
        <v>71</v>
      </c>
      <c r="D129" s="189">
        <v>16</v>
      </c>
      <c r="E129" s="139">
        <v>0.22535211267605634</v>
      </c>
      <c r="F129" s="139">
        <v>0.0067171239356669825</v>
      </c>
      <c r="G129" s="139">
        <v>0.0016452442159383034</v>
      </c>
      <c r="H129" s="56">
        <v>0.2449328360910967</v>
      </c>
    </row>
    <row r="130" spans="1:8" ht="19.5" customHeight="1">
      <c r="A130" s="409" t="s">
        <v>38</v>
      </c>
      <c r="B130" s="515" t="s">
        <v>74</v>
      </c>
      <c r="C130" s="188">
        <v>225</v>
      </c>
      <c r="D130" s="189">
        <v>655</v>
      </c>
      <c r="E130" s="139">
        <v>2.911111111111111</v>
      </c>
      <c r="F130" s="139">
        <v>0.00088121945105903</v>
      </c>
      <c r="G130" s="139">
        <v>0.003709429880448756</v>
      </c>
      <c r="H130" s="56">
        <v>4.2094280556232</v>
      </c>
    </row>
    <row r="131" spans="1:8" s="80" customFormat="1" ht="19.5" customHeight="1">
      <c r="A131" s="409" t="s">
        <v>39</v>
      </c>
      <c r="B131" s="515" t="s">
        <v>218</v>
      </c>
      <c r="C131" s="188">
        <v>0</v>
      </c>
      <c r="D131" s="189">
        <v>0</v>
      </c>
      <c r="E131" s="159" t="s">
        <v>77</v>
      </c>
      <c r="F131" s="139">
        <v>0</v>
      </c>
      <c r="G131" s="139">
        <v>0</v>
      </c>
      <c r="H131" s="56" t="s">
        <v>77</v>
      </c>
    </row>
    <row r="132" spans="1:8" s="80" customFormat="1" ht="19.5" customHeight="1">
      <c r="A132" s="409" t="s">
        <v>40</v>
      </c>
      <c r="B132" s="515" t="s">
        <v>219</v>
      </c>
      <c r="C132" s="188">
        <v>301</v>
      </c>
      <c r="D132" s="189">
        <v>132</v>
      </c>
      <c r="E132" s="139">
        <v>0.43853820598006643</v>
      </c>
      <c r="F132" s="139">
        <v>0.0004675771735348213</v>
      </c>
      <c r="G132" s="139">
        <v>0.00012016736036006511</v>
      </c>
      <c r="H132" s="56">
        <v>0.25700005723465036</v>
      </c>
    </row>
    <row r="133" spans="1:8" s="80" customFormat="1" ht="19.5" customHeight="1">
      <c r="A133" s="409" t="s">
        <v>41</v>
      </c>
      <c r="B133" s="515" t="s">
        <v>220</v>
      </c>
      <c r="C133" s="188">
        <v>9</v>
      </c>
      <c r="D133" s="189">
        <v>8</v>
      </c>
      <c r="E133" s="139">
        <v>0.8888888888888888</v>
      </c>
      <c r="F133" s="139">
        <v>0.011795543905635648</v>
      </c>
      <c r="G133" s="139">
        <v>0.004195070791819612</v>
      </c>
      <c r="H133" s="56">
        <v>0.35564877935092937</v>
      </c>
    </row>
    <row r="134" spans="1:8" s="80" customFormat="1" ht="19.5" customHeight="1" thickBot="1">
      <c r="A134" s="409" t="s">
        <v>42</v>
      </c>
      <c r="B134" s="576" t="s">
        <v>285</v>
      </c>
      <c r="C134" s="366">
        <v>51747</v>
      </c>
      <c r="D134" s="367">
        <v>28505</v>
      </c>
      <c r="E134" s="160">
        <v>0.5508531895568826</v>
      </c>
      <c r="F134" s="139">
        <v>0.03849810734564154</v>
      </c>
      <c r="G134" s="139">
        <v>0.008829035431363657</v>
      </c>
      <c r="H134" s="56">
        <v>0.22933686978674844</v>
      </c>
    </row>
    <row r="135" spans="1:8" s="80" customFormat="1" ht="19.5" customHeight="1" thickBot="1">
      <c r="A135" s="412" t="s">
        <v>43</v>
      </c>
      <c r="B135" s="413" t="s">
        <v>2</v>
      </c>
      <c r="C135" s="366">
        <v>152656</v>
      </c>
      <c r="D135" s="367">
        <v>970200</v>
      </c>
      <c r="E135" s="160">
        <v>6.355465884079237</v>
      </c>
      <c r="F135" s="33">
        <v>0.007895585617885847</v>
      </c>
      <c r="G135" s="234">
        <v>0.035004994399453454</v>
      </c>
      <c r="H135" s="204">
        <v>4.433489305740253</v>
      </c>
    </row>
    <row r="136" spans="1:8" s="80" customFormat="1" ht="19.5" customHeight="1">
      <c r="A136" s="182"/>
      <c r="B136" s="109"/>
      <c r="C136" s="21"/>
      <c r="D136" s="21"/>
      <c r="E136" s="101"/>
      <c r="F136" s="194"/>
      <c r="G136" s="194"/>
      <c r="H136" s="101"/>
    </row>
    <row r="137" ht="19.5" customHeight="1"/>
    <row r="138" spans="1:8" s="3" customFormat="1" ht="19.5" customHeight="1">
      <c r="A138" s="612" t="s">
        <v>174</v>
      </c>
      <c r="B138" s="612"/>
      <c r="C138" s="612"/>
      <c r="D138" s="612"/>
      <c r="E138" s="612"/>
      <c r="F138" s="612"/>
      <c r="G138" s="612"/>
      <c r="H138" s="612"/>
    </row>
    <row r="139" spans="1:8" s="3" customFormat="1" ht="19.5" customHeight="1" thickBot="1">
      <c r="A139" s="2"/>
      <c r="B139" s="2"/>
      <c r="C139" s="2"/>
      <c r="D139" s="2"/>
      <c r="E139" s="2"/>
      <c r="F139" s="2"/>
      <c r="G139" s="2"/>
      <c r="H139" s="2"/>
    </row>
    <row r="140" spans="1:8" s="1" customFormat="1" ht="19.5" customHeight="1" thickBot="1">
      <c r="A140" s="9" t="s">
        <v>3</v>
      </c>
      <c r="B140" s="7" t="s">
        <v>11</v>
      </c>
      <c r="C140" s="77" t="s">
        <v>172</v>
      </c>
      <c r="D140" s="78"/>
      <c r="E140" s="8" t="s">
        <v>6</v>
      </c>
      <c r="F140" s="77" t="s">
        <v>173</v>
      </c>
      <c r="G140" s="78"/>
      <c r="H140" s="8" t="s">
        <v>6</v>
      </c>
    </row>
    <row r="141" spans="1:8" s="1" customFormat="1" ht="19.5" customHeight="1" thickBot="1">
      <c r="A141" s="11"/>
      <c r="B141" s="108"/>
      <c r="C141" s="386">
        <v>2008</v>
      </c>
      <c r="D141" s="386">
        <v>2009</v>
      </c>
      <c r="E141" s="486" t="s">
        <v>330</v>
      </c>
      <c r="F141" s="386">
        <v>2008</v>
      </c>
      <c r="G141" s="386">
        <v>2009</v>
      </c>
      <c r="H141" s="486" t="s">
        <v>330</v>
      </c>
    </row>
    <row r="142" spans="1:8" s="1" customFormat="1" ht="19.5" customHeight="1">
      <c r="A142" s="378" t="s">
        <v>7</v>
      </c>
      <c r="B142" s="516" t="s">
        <v>72</v>
      </c>
      <c r="C142" s="127">
        <v>201071</v>
      </c>
      <c r="D142" s="127">
        <v>167840</v>
      </c>
      <c r="E142" s="131">
        <v>0.834730020738943</v>
      </c>
      <c r="F142" s="20">
        <v>0.24527823149748648</v>
      </c>
      <c r="G142" s="19">
        <v>0.1744499069752939</v>
      </c>
      <c r="H142" s="131">
        <v>0.7112327331709483</v>
      </c>
    </row>
    <row r="143" spans="1:8" ht="19.5" customHeight="1">
      <c r="A143" s="393" t="s">
        <v>8</v>
      </c>
      <c r="B143" s="516" t="s">
        <v>336</v>
      </c>
      <c r="C143" s="127">
        <v>3120</v>
      </c>
      <c r="D143" s="127">
        <v>3125</v>
      </c>
      <c r="E143" s="131">
        <v>1.001602564102564</v>
      </c>
      <c r="F143" s="20">
        <v>0.07443635929858046</v>
      </c>
      <c r="G143" s="19">
        <v>0.03665947163436723</v>
      </c>
      <c r="H143" s="131">
        <v>0.49249415178028927</v>
      </c>
    </row>
    <row r="144" spans="1:8" ht="19.5" customHeight="1">
      <c r="A144" s="393" t="s">
        <v>9</v>
      </c>
      <c r="B144" s="516" t="s">
        <v>302</v>
      </c>
      <c r="C144" s="127">
        <v>1815</v>
      </c>
      <c r="D144" s="127">
        <v>45829</v>
      </c>
      <c r="E144" s="131">
        <v>25.25013774104683</v>
      </c>
      <c r="F144" s="20">
        <v>0.5845410628019324</v>
      </c>
      <c r="G144" s="19">
        <v>0.9086925486774795</v>
      </c>
      <c r="H144" s="131">
        <v>1.5545401452581673</v>
      </c>
    </row>
    <row r="145" spans="1:8" ht="19.5" customHeight="1">
      <c r="A145" s="393" t="s">
        <v>12</v>
      </c>
      <c r="B145" s="516" t="s">
        <v>286</v>
      </c>
      <c r="C145" s="127">
        <v>1481</v>
      </c>
      <c r="D145" s="127">
        <v>3139</v>
      </c>
      <c r="E145" s="131">
        <v>2.1195138419986495</v>
      </c>
      <c r="F145" s="20">
        <v>0.01678186968838527</v>
      </c>
      <c r="G145" s="19">
        <v>0.027830481425658304</v>
      </c>
      <c r="H145" s="131">
        <v>1.6583659593614755</v>
      </c>
    </row>
    <row r="146" spans="1:8" ht="19.5" customHeight="1">
      <c r="A146" s="393" t="s">
        <v>13</v>
      </c>
      <c r="B146" s="516" t="s">
        <v>287</v>
      </c>
      <c r="C146" s="127">
        <v>0</v>
      </c>
      <c r="D146" s="127">
        <v>0</v>
      </c>
      <c r="E146" s="132" t="s">
        <v>77</v>
      </c>
      <c r="F146" s="132" t="s">
        <v>77</v>
      </c>
      <c r="G146" s="132" t="s">
        <v>77</v>
      </c>
      <c r="H146" s="132" t="s">
        <v>77</v>
      </c>
    </row>
    <row r="147" spans="1:8" ht="19.5" customHeight="1">
      <c r="A147" s="393" t="s">
        <v>14</v>
      </c>
      <c r="B147" s="516" t="s">
        <v>303</v>
      </c>
      <c r="C147" s="127">
        <v>8956</v>
      </c>
      <c r="D147" s="127">
        <v>17259</v>
      </c>
      <c r="E147" s="131">
        <v>1.9270879857079053</v>
      </c>
      <c r="F147" s="20">
        <v>0.8428383210991907</v>
      </c>
      <c r="G147" s="19">
        <v>0.7136536553092954</v>
      </c>
      <c r="H147" s="131">
        <v>0.8467266348053342</v>
      </c>
    </row>
    <row r="148" spans="1:8" ht="19.5" customHeight="1">
      <c r="A148" s="393" t="s">
        <v>15</v>
      </c>
      <c r="B148" s="516" t="s">
        <v>329</v>
      </c>
      <c r="C148" s="127">
        <v>0</v>
      </c>
      <c r="D148" s="127">
        <v>0</v>
      </c>
      <c r="E148" s="132" t="s">
        <v>77</v>
      </c>
      <c r="F148" s="20">
        <v>0</v>
      </c>
      <c r="G148" s="19">
        <v>0</v>
      </c>
      <c r="H148" s="132" t="s">
        <v>77</v>
      </c>
    </row>
    <row r="149" spans="1:8" ht="19.5" customHeight="1">
      <c r="A149" s="393" t="s">
        <v>16</v>
      </c>
      <c r="B149" s="516" t="s">
        <v>58</v>
      </c>
      <c r="C149" s="127">
        <v>16919</v>
      </c>
      <c r="D149" s="127">
        <v>16461</v>
      </c>
      <c r="E149" s="131">
        <v>0.9729298421892547</v>
      </c>
      <c r="F149" s="20">
        <v>0.05386226744260082</v>
      </c>
      <c r="G149" s="19">
        <v>0.04246443883789682</v>
      </c>
      <c r="H149" s="131">
        <v>0.7883893652109935</v>
      </c>
    </row>
    <row r="150" spans="1:8" ht="19.5" customHeight="1">
      <c r="A150" s="393" t="s">
        <v>17</v>
      </c>
      <c r="B150" s="516" t="s">
        <v>288</v>
      </c>
      <c r="C150" s="127">
        <v>12647</v>
      </c>
      <c r="D150" s="127">
        <v>27678</v>
      </c>
      <c r="E150" s="131">
        <v>2.188503202340476</v>
      </c>
      <c r="F150" s="20">
        <v>0.2517417094629563</v>
      </c>
      <c r="G150" s="19">
        <v>0.31589038907086364</v>
      </c>
      <c r="H150" s="131">
        <v>1.2548194327620819</v>
      </c>
    </row>
    <row r="151" spans="1:8" ht="19.5" customHeight="1">
      <c r="A151" s="393" t="s">
        <v>18</v>
      </c>
      <c r="B151" s="516" t="s">
        <v>59</v>
      </c>
      <c r="C151" s="127">
        <v>1990</v>
      </c>
      <c r="D151" s="127">
        <v>2034</v>
      </c>
      <c r="E151" s="131">
        <v>1.022110552763819</v>
      </c>
      <c r="F151" s="20">
        <v>0.2490301589287949</v>
      </c>
      <c r="G151" s="19">
        <v>0.15739379401067863</v>
      </c>
      <c r="H151" s="131">
        <v>0.6320270391654939</v>
      </c>
    </row>
    <row r="152" spans="1:8" ht="19.5" customHeight="1">
      <c r="A152" s="393" t="s">
        <v>19</v>
      </c>
      <c r="B152" s="516" t="s">
        <v>82</v>
      </c>
      <c r="C152" s="127">
        <v>1572</v>
      </c>
      <c r="D152" s="127">
        <v>1806</v>
      </c>
      <c r="E152" s="131">
        <v>1.1488549618320612</v>
      </c>
      <c r="F152" s="20">
        <v>0.6002290950744559</v>
      </c>
      <c r="G152" s="19">
        <v>0.6001994017946162</v>
      </c>
      <c r="H152" s="131">
        <v>0.999950530089122</v>
      </c>
    </row>
    <row r="153" spans="1:8" ht="19.5" customHeight="1">
      <c r="A153" s="393" t="s">
        <v>20</v>
      </c>
      <c r="B153" s="516" t="s">
        <v>79</v>
      </c>
      <c r="C153" s="127">
        <v>59766</v>
      </c>
      <c r="D153" s="127">
        <v>62505</v>
      </c>
      <c r="E153" s="131">
        <v>1.0458287320550146</v>
      </c>
      <c r="F153" s="20">
        <v>0.07366050795505386</v>
      </c>
      <c r="G153" s="19">
        <v>0.054710264487650914</v>
      </c>
      <c r="H153" s="131">
        <v>0.742735368062273</v>
      </c>
    </row>
    <row r="154" spans="1:8" ht="19.5" customHeight="1">
      <c r="A154" s="393" t="s">
        <v>21</v>
      </c>
      <c r="B154" s="516" t="s">
        <v>221</v>
      </c>
      <c r="C154" s="127">
        <v>57435</v>
      </c>
      <c r="D154" s="127">
        <v>128751</v>
      </c>
      <c r="E154" s="131">
        <v>2.2416819012797076</v>
      </c>
      <c r="F154" s="20">
        <v>0.8290869722121977</v>
      </c>
      <c r="G154" s="19">
        <v>0.8263757846497477</v>
      </c>
      <c r="H154" s="131">
        <v>0.9967299117543532</v>
      </c>
    </row>
    <row r="155" spans="1:8" ht="19.5" customHeight="1">
      <c r="A155" s="393" t="s">
        <v>22</v>
      </c>
      <c r="B155" s="516" t="s">
        <v>60</v>
      </c>
      <c r="C155" s="127">
        <v>603</v>
      </c>
      <c r="D155" s="127">
        <v>1077</v>
      </c>
      <c r="E155" s="131">
        <v>1.7860696517412935</v>
      </c>
      <c r="F155" s="20">
        <v>2.8990384615384617</v>
      </c>
      <c r="G155" s="19">
        <v>0.19757842597688496</v>
      </c>
      <c r="H155" s="131">
        <v>0.06815308889418253</v>
      </c>
    </row>
    <row r="156" spans="1:8" ht="19.5" customHeight="1">
      <c r="A156" s="393" t="s">
        <v>23</v>
      </c>
      <c r="B156" s="516" t="s">
        <v>76</v>
      </c>
      <c r="C156" s="127">
        <v>8863</v>
      </c>
      <c r="D156" s="127">
        <v>28330</v>
      </c>
      <c r="E156" s="131">
        <v>3.1964346158185717</v>
      </c>
      <c r="F156" s="20">
        <v>0.03607200563281686</v>
      </c>
      <c r="G156" s="19">
        <v>0.07092518181931978</v>
      </c>
      <c r="H156" s="131">
        <v>1.966211209359396</v>
      </c>
    </row>
    <row r="157" spans="1:8" ht="19.5" customHeight="1">
      <c r="A157" s="393" t="s">
        <v>24</v>
      </c>
      <c r="B157" s="516" t="s">
        <v>307</v>
      </c>
      <c r="C157" s="127">
        <v>87015</v>
      </c>
      <c r="D157" s="127">
        <v>87644</v>
      </c>
      <c r="E157" s="131">
        <v>1.007228638740447</v>
      </c>
      <c r="F157" s="20">
        <v>0.1741006848780605</v>
      </c>
      <c r="G157" s="19">
        <v>0.17231996099187594</v>
      </c>
      <c r="H157" s="131">
        <v>0.9897718731696445</v>
      </c>
    </row>
    <row r="158" spans="1:8" ht="19.5" customHeight="1">
      <c r="A158" s="393" t="s">
        <v>25</v>
      </c>
      <c r="B158" s="516" t="s">
        <v>308</v>
      </c>
      <c r="C158" s="127">
        <v>7074</v>
      </c>
      <c r="D158" s="127">
        <v>5499</v>
      </c>
      <c r="E158" s="131">
        <v>0.77735368956743</v>
      </c>
      <c r="F158" s="20">
        <v>0.16991328993827012</v>
      </c>
      <c r="G158" s="19">
        <v>0.2168118913377755</v>
      </c>
      <c r="H158" s="131">
        <v>1.2760149098198483</v>
      </c>
    </row>
    <row r="159" spans="1:8" ht="19.5" customHeight="1">
      <c r="A159" s="393" t="s">
        <v>26</v>
      </c>
      <c r="B159" s="516" t="s">
        <v>80</v>
      </c>
      <c r="C159" s="127">
        <v>2675</v>
      </c>
      <c r="D159" s="127">
        <v>2992</v>
      </c>
      <c r="E159" s="131">
        <v>1.1185046728971964</v>
      </c>
      <c r="F159" s="20">
        <v>0.14221158958001062</v>
      </c>
      <c r="G159" s="19">
        <v>0.12582001682085786</v>
      </c>
      <c r="H159" s="131">
        <v>0.8847381369720885</v>
      </c>
    </row>
    <row r="160" spans="1:8" ht="19.5" customHeight="1">
      <c r="A160" s="393" t="s">
        <v>27</v>
      </c>
      <c r="B160" s="516" t="s">
        <v>309</v>
      </c>
      <c r="C160" s="127">
        <v>7778</v>
      </c>
      <c r="D160" s="127">
        <v>15593</v>
      </c>
      <c r="E160" s="131">
        <v>2.0047570069426586</v>
      </c>
      <c r="F160" s="20">
        <v>0.031189974937343358</v>
      </c>
      <c r="G160" s="19">
        <v>0.04514345270837555</v>
      </c>
      <c r="H160" s="131">
        <v>1.447370599016605</v>
      </c>
    </row>
    <row r="161" spans="1:8" ht="19.5" customHeight="1">
      <c r="A161" s="393" t="s">
        <v>28</v>
      </c>
      <c r="B161" s="516" t="s">
        <v>61</v>
      </c>
      <c r="C161" s="127">
        <v>3341</v>
      </c>
      <c r="D161" s="127">
        <v>4631</v>
      </c>
      <c r="E161" s="131">
        <v>1.386111942532176</v>
      </c>
      <c r="F161" s="20">
        <v>0.34390118373649</v>
      </c>
      <c r="G161" s="19">
        <v>0.3466836352747417</v>
      </c>
      <c r="H161" s="131">
        <v>1.0080908460622915</v>
      </c>
    </row>
    <row r="162" spans="1:8" ht="19.5" customHeight="1">
      <c r="A162" s="393" t="s">
        <v>29</v>
      </c>
      <c r="B162" s="54" t="s">
        <v>222</v>
      </c>
      <c r="C162" s="577" t="s">
        <v>326</v>
      </c>
      <c r="D162" s="577" t="s">
        <v>326</v>
      </c>
      <c r="E162" s="132" t="s">
        <v>77</v>
      </c>
      <c r="F162" s="577" t="s">
        <v>326</v>
      </c>
      <c r="G162" s="577" t="s">
        <v>326</v>
      </c>
      <c r="H162" s="132" t="s">
        <v>77</v>
      </c>
    </row>
    <row r="163" spans="1:8" ht="19.5" customHeight="1">
      <c r="A163" s="393" t="s">
        <v>34</v>
      </c>
      <c r="B163" s="516" t="s">
        <v>310</v>
      </c>
      <c r="C163" s="127">
        <v>0</v>
      </c>
      <c r="D163" s="127">
        <v>0</v>
      </c>
      <c r="E163" s="132" t="s">
        <v>77</v>
      </c>
      <c r="F163" s="20">
        <v>0</v>
      </c>
      <c r="G163" s="19">
        <v>0</v>
      </c>
      <c r="H163" s="132" t="s">
        <v>77</v>
      </c>
    </row>
    <row r="164" spans="1:8" ht="19.5" customHeight="1">
      <c r="A164" s="393" t="s">
        <v>35</v>
      </c>
      <c r="B164" s="516" t="s">
        <v>213</v>
      </c>
      <c r="C164" s="127">
        <v>204</v>
      </c>
      <c r="D164" s="127">
        <v>2170</v>
      </c>
      <c r="E164" s="131">
        <v>10.637254901960784</v>
      </c>
      <c r="F164" s="20">
        <v>0.0013804210284136661</v>
      </c>
      <c r="G164" s="19">
        <v>0.008832448053401713</v>
      </c>
      <c r="H164" s="131">
        <v>6.398372577351758</v>
      </c>
    </row>
    <row r="165" spans="1:8" ht="19.5" customHeight="1">
      <c r="A165" s="393" t="s">
        <v>36</v>
      </c>
      <c r="B165" s="516" t="s">
        <v>311</v>
      </c>
      <c r="C165" s="127">
        <v>51</v>
      </c>
      <c r="D165" s="127">
        <v>-4</v>
      </c>
      <c r="E165" s="132" t="s">
        <v>77</v>
      </c>
      <c r="F165" s="20">
        <v>0.19318181818181818</v>
      </c>
      <c r="G165" s="132" t="s">
        <v>77</v>
      </c>
      <c r="H165" s="132" t="s">
        <v>77</v>
      </c>
    </row>
    <row r="166" spans="1:8" ht="19.5" customHeight="1">
      <c r="A166" s="393" t="s">
        <v>37</v>
      </c>
      <c r="B166" s="516" t="s">
        <v>223</v>
      </c>
      <c r="C166" s="127">
        <v>17527</v>
      </c>
      <c r="D166" s="127">
        <v>14136</v>
      </c>
      <c r="E166" s="131">
        <v>0.8065270725166885</v>
      </c>
      <c r="F166" s="20">
        <v>0.5766978152145301</v>
      </c>
      <c r="G166" s="19">
        <v>0.576344436743181</v>
      </c>
      <c r="H166" s="131">
        <v>0.9993872380612061</v>
      </c>
    </row>
    <row r="167" spans="1:8" ht="19.5" customHeight="1">
      <c r="A167" s="393" t="s">
        <v>38</v>
      </c>
      <c r="B167" s="516" t="s">
        <v>62</v>
      </c>
      <c r="C167" s="127">
        <v>3372</v>
      </c>
      <c r="D167" s="127">
        <v>-5583</v>
      </c>
      <c r="E167" s="132" t="s">
        <v>77</v>
      </c>
      <c r="F167" s="20">
        <v>0.017639858127831427</v>
      </c>
      <c r="G167" s="19">
        <v>-0.03161220549349127</v>
      </c>
      <c r="H167" s="132" t="s">
        <v>77</v>
      </c>
    </row>
    <row r="168" spans="1:8" ht="19.5" customHeight="1">
      <c r="A168" s="393" t="s">
        <v>39</v>
      </c>
      <c r="B168" s="516" t="s">
        <v>259</v>
      </c>
      <c r="C168" s="127">
        <v>63132</v>
      </c>
      <c r="D168" s="127">
        <v>66239</v>
      </c>
      <c r="E168" s="131">
        <v>1.0492143445479314</v>
      </c>
      <c r="F168" s="20">
        <v>0.26842179109427416</v>
      </c>
      <c r="G168" s="19">
        <v>0.25703221099931317</v>
      </c>
      <c r="H168" s="131">
        <v>0.9575683477539989</v>
      </c>
    </row>
    <row r="169" spans="1:8" ht="19.5" customHeight="1">
      <c r="A169" s="393" t="s">
        <v>40</v>
      </c>
      <c r="B169" s="516" t="s">
        <v>312</v>
      </c>
      <c r="C169" s="127">
        <v>0</v>
      </c>
      <c r="D169" s="127">
        <v>358</v>
      </c>
      <c r="E169" s="132" t="s">
        <v>77</v>
      </c>
      <c r="F169" s="20">
        <v>0</v>
      </c>
      <c r="G169" s="19">
        <v>0.0023489580599443598</v>
      </c>
      <c r="H169" s="132" t="s">
        <v>77</v>
      </c>
    </row>
    <row r="170" spans="1:8" ht="19.5" customHeight="1">
      <c r="A170" s="393" t="s">
        <v>41</v>
      </c>
      <c r="B170" s="516" t="s">
        <v>63</v>
      </c>
      <c r="C170" s="127">
        <v>57711</v>
      </c>
      <c r="D170" s="127">
        <v>174555</v>
      </c>
      <c r="E170" s="131">
        <v>3.0246400166346104</v>
      </c>
      <c r="F170" s="20">
        <v>0.01258317320281888</v>
      </c>
      <c r="G170" s="19">
        <v>0.033667497705738104</v>
      </c>
      <c r="H170" s="131">
        <v>2.6755967801663827</v>
      </c>
    </row>
    <row r="171" spans="1:8" ht="19.5" customHeight="1">
      <c r="A171" s="393" t="s">
        <v>42</v>
      </c>
      <c r="B171" s="516" t="s">
        <v>214</v>
      </c>
      <c r="C171" s="127">
        <v>2779</v>
      </c>
      <c r="D171" s="127">
        <v>1208</v>
      </c>
      <c r="E171" s="131">
        <v>0.43468873695573945</v>
      </c>
      <c r="F171" s="20">
        <v>0.0604261796042618</v>
      </c>
      <c r="G171" s="19">
        <v>0.022702072879667738</v>
      </c>
      <c r="H171" s="131">
        <v>0.37569929173656685</v>
      </c>
    </row>
    <row r="172" spans="1:8" ht="19.5" customHeight="1">
      <c r="A172" s="393" t="s">
        <v>43</v>
      </c>
      <c r="B172" s="516" t="s">
        <v>64</v>
      </c>
      <c r="C172" s="127">
        <v>0</v>
      </c>
      <c r="D172" s="127">
        <v>0</v>
      </c>
      <c r="E172" s="132" t="s">
        <v>77</v>
      </c>
      <c r="F172" s="20">
        <v>0</v>
      </c>
      <c r="G172" s="19">
        <v>0</v>
      </c>
      <c r="H172" s="132" t="s">
        <v>77</v>
      </c>
    </row>
    <row r="173" spans="1:8" ht="19.5" customHeight="1">
      <c r="A173" s="393" t="s">
        <v>68</v>
      </c>
      <c r="B173" s="516" t="s">
        <v>65</v>
      </c>
      <c r="C173" s="127">
        <v>10234</v>
      </c>
      <c r="D173" s="127">
        <v>11121</v>
      </c>
      <c r="E173" s="131">
        <v>1.086671878053547</v>
      </c>
      <c r="F173" s="20">
        <v>0.11441540147127877</v>
      </c>
      <c r="G173" s="19">
        <v>0.09529154706310784</v>
      </c>
      <c r="H173" s="131">
        <v>0.8328559427991737</v>
      </c>
    </row>
    <row r="174" spans="1:8" ht="19.5" customHeight="1">
      <c r="A174" s="393" t="s">
        <v>75</v>
      </c>
      <c r="B174" s="516" t="s">
        <v>224</v>
      </c>
      <c r="C174" s="127">
        <v>5887</v>
      </c>
      <c r="D174" s="127">
        <v>5041</v>
      </c>
      <c r="E174" s="131">
        <v>0.8562935281127909</v>
      </c>
      <c r="F174" s="20">
        <v>0.25691716854324864</v>
      </c>
      <c r="G174" s="19">
        <v>0.26086731525564066</v>
      </c>
      <c r="H174" s="131">
        <v>1.0153751761113896</v>
      </c>
    </row>
    <row r="175" spans="1:8" ht="19.5" customHeight="1">
      <c r="A175" s="393" t="s">
        <v>78</v>
      </c>
      <c r="B175" s="516" t="s">
        <v>225</v>
      </c>
      <c r="C175" s="127">
        <v>151351</v>
      </c>
      <c r="D175" s="127">
        <v>184149</v>
      </c>
      <c r="E175" s="131">
        <v>1.2167015744857979</v>
      </c>
      <c r="F175" s="20">
        <v>0.4101986611377619</v>
      </c>
      <c r="G175" s="19">
        <v>0.3821961819608234</v>
      </c>
      <c r="H175" s="131">
        <v>0.9317343476956546</v>
      </c>
    </row>
    <row r="176" spans="1:8" ht="19.5" customHeight="1" thickBot="1">
      <c r="A176" s="393" t="s">
        <v>81</v>
      </c>
      <c r="B176" s="516" t="s">
        <v>66</v>
      </c>
      <c r="C176" s="127">
        <v>58565</v>
      </c>
      <c r="D176" s="127">
        <v>64541</v>
      </c>
      <c r="E176" s="131">
        <v>1.1020404678562281</v>
      </c>
      <c r="F176" s="20">
        <v>0.05602799629955964</v>
      </c>
      <c r="G176" s="19">
        <v>0.0511543229250879</v>
      </c>
      <c r="H176" s="133">
        <v>0.9130136057621242</v>
      </c>
    </row>
    <row r="177" spans="1:8" ht="19.5" customHeight="1" thickBot="1">
      <c r="A177" s="386" t="s">
        <v>298</v>
      </c>
      <c r="B177" s="427" t="s">
        <v>2</v>
      </c>
      <c r="C177" s="156">
        <v>854934</v>
      </c>
      <c r="D177" s="156">
        <v>1140124</v>
      </c>
      <c r="E177" s="135">
        <v>1.3335813056914334</v>
      </c>
      <c r="F177" s="207">
        <v>0.08437435974161886</v>
      </c>
      <c r="G177" s="33">
        <v>0.09220598063820303</v>
      </c>
      <c r="H177" s="135">
        <v>1.0928199149666686</v>
      </c>
    </row>
    <row r="178" spans="1:9" ht="19.5" customHeight="1">
      <c r="A178" s="36"/>
      <c r="B178" s="31"/>
      <c r="C178" s="15"/>
      <c r="D178" s="15"/>
      <c r="E178" s="129"/>
      <c r="F178" s="20"/>
      <c r="G178" s="20"/>
      <c r="H178" s="129"/>
      <c r="I178" s="80"/>
    </row>
    <row r="179" spans="1:2" ht="19.5" customHeight="1">
      <c r="A179" s="63"/>
      <c r="B179" s="60"/>
    </row>
    <row r="180" spans="1:8" s="3" customFormat="1" ht="19.5" customHeight="1">
      <c r="A180" s="612" t="s">
        <v>175</v>
      </c>
      <c r="B180" s="612"/>
      <c r="C180" s="612"/>
      <c r="D180" s="612"/>
      <c r="E180" s="612"/>
      <c r="F180" s="612"/>
      <c r="G180" s="612"/>
      <c r="H180" s="612"/>
    </row>
    <row r="181" spans="1:8" s="3" customFormat="1" ht="19.5" customHeight="1" thickBot="1">
      <c r="A181" s="2"/>
      <c r="B181" s="2"/>
      <c r="C181" s="2"/>
      <c r="D181" s="2"/>
      <c r="E181" s="2"/>
      <c r="F181" s="2"/>
      <c r="G181" s="2"/>
      <c r="H181" s="2"/>
    </row>
    <row r="182" spans="1:8" s="1" customFormat="1" ht="19.5" customHeight="1" thickBot="1">
      <c r="A182" s="9" t="s">
        <v>3</v>
      </c>
      <c r="B182" s="7" t="s">
        <v>4</v>
      </c>
      <c r="C182" s="77" t="s">
        <v>176</v>
      </c>
      <c r="D182" s="78"/>
      <c r="E182" s="8" t="s">
        <v>6</v>
      </c>
      <c r="F182" s="77" t="s">
        <v>163</v>
      </c>
      <c r="G182" s="78"/>
      <c r="H182" s="8" t="s">
        <v>6</v>
      </c>
    </row>
    <row r="183" spans="1:8" s="1" customFormat="1" ht="19.5" customHeight="1" thickBot="1">
      <c r="A183" s="11"/>
      <c r="B183" s="108"/>
      <c r="C183" s="386">
        <v>2008</v>
      </c>
      <c r="D183" s="386">
        <v>2009</v>
      </c>
      <c r="E183" s="486" t="s">
        <v>330</v>
      </c>
      <c r="F183" s="386">
        <v>2008</v>
      </c>
      <c r="G183" s="386">
        <v>2009</v>
      </c>
      <c r="H183" s="486" t="s">
        <v>330</v>
      </c>
    </row>
    <row r="184" spans="1:8" ht="19.5" customHeight="1">
      <c r="A184" s="27" t="s">
        <v>7</v>
      </c>
      <c r="B184" s="26" t="s">
        <v>0</v>
      </c>
      <c r="C184" s="130">
        <v>48001</v>
      </c>
      <c r="D184" s="130">
        <v>66610</v>
      </c>
      <c r="E184" s="280">
        <v>1.3876794233453469</v>
      </c>
      <c r="F184" s="235">
        <v>0.0012312805296517686</v>
      </c>
      <c r="G184" s="190">
        <v>0.0021999347668871594</v>
      </c>
      <c r="H184" s="280">
        <v>1.7867047467317185</v>
      </c>
    </row>
    <row r="185" spans="1:8" ht="19.5" customHeight="1" thickBot="1">
      <c r="A185" s="17" t="s">
        <v>8</v>
      </c>
      <c r="B185" s="22" t="s">
        <v>1</v>
      </c>
      <c r="C185" s="134">
        <v>510351</v>
      </c>
      <c r="D185" s="134">
        <v>489976</v>
      </c>
      <c r="E185" s="281">
        <v>0.9600764963721047</v>
      </c>
      <c r="F185" s="143">
        <v>0.02535898029620781</v>
      </c>
      <c r="G185" s="211">
        <v>0.023454474286964615</v>
      </c>
      <c r="H185" s="281">
        <v>0.9248981628205296</v>
      </c>
    </row>
    <row r="186" spans="1:8" s="80" customFormat="1" ht="19.5" customHeight="1" thickBot="1">
      <c r="A186" s="183" t="s">
        <v>9</v>
      </c>
      <c r="B186" s="174" t="s">
        <v>54</v>
      </c>
      <c r="C186" s="167">
        <v>558352</v>
      </c>
      <c r="D186" s="166">
        <v>556586</v>
      </c>
      <c r="E186" s="281">
        <v>0.9968371206693986</v>
      </c>
      <c r="F186" s="160">
        <v>0.009446033667001329</v>
      </c>
      <c r="G186" s="143">
        <v>0.010877473519630802</v>
      </c>
      <c r="H186" s="281">
        <v>1.1515387201752254</v>
      </c>
    </row>
    <row r="187" spans="3:6" ht="19.5" customHeight="1">
      <c r="C187" s="4"/>
      <c r="D187" s="4"/>
      <c r="E187" s="4"/>
      <c r="F187" s="4"/>
    </row>
    <row r="188" spans="3:6" ht="19.5" customHeight="1">
      <c r="C188" s="4"/>
      <c r="D188" s="4"/>
      <c r="E188" s="4"/>
      <c r="F188" s="4"/>
    </row>
    <row r="189" spans="3:6" ht="19.5" customHeight="1">
      <c r="C189" s="4"/>
      <c r="D189" s="4"/>
      <c r="E189" s="4"/>
      <c r="F189" s="4"/>
    </row>
    <row r="190" spans="3:4" ht="19.5" customHeight="1">
      <c r="C190" s="15"/>
      <c r="D190" s="15"/>
    </row>
    <row r="191" spans="1:8" s="3" customFormat="1" ht="19.5" customHeight="1">
      <c r="A191" s="612" t="s">
        <v>177</v>
      </c>
      <c r="B191" s="612"/>
      <c r="C191" s="612"/>
      <c r="D191" s="612"/>
      <c r="E191" s="612"/>
      <c r="F191" s="612"/>
      <c r="G191" s="612"/>
      <c r="H191" s="612"/>
    </row>
    <row r="192" spans="1:8" s="3" customFormat="1" ht="19.5" customHeight="1" thickBot="1">
      <c r="A192" s="2"/>
      <c r="B192" s="2"/>
      <c r="C192" s="2"/>
      <c r="D192" s="2"/>
      <c r="E192" s="2"/>
      <c r="F192" s="2"/>
      <c r="G192" s="2"/>
      <c r="H192" s="2"/>
    </row>
    <row r="193" spans="1:8" s="1" customFormat="1" ht="19.5" customHeight="1">
      <c r="A193" s="195"/>
      <c r="B193" s="110"/>
      <c r="C193" s="172" t="s">
        <v>178</v>
      </c>
      <c r="D193" s="13"/>
      <c r="E193" s="195"/>
      <c r="F193" s="12" t="s">
        <v>168</v>
      </c>
      <c r="G193" s="13"/>
      <c r="H193" s="196"/>
    </row>
    <row r="194" spans="1:8" s="1" customFormat="1" ht="19.5" customHeight="1" thickBot="1">
      <c r="A194" s="197" t="s">
        <v>3</v>
      </c>
      <c r="B194" s="10" t="s">
        <v>4</v>
      </c>
      <c r="C194" s="198" t="s">
        <v>179</v>
      </c>
      <c r="D194" s="193"/>
      <c r="E194" s="16" t="s">
        <v>6</v>
      </c>
      <c r="F194" s="192" t="s">
        <v>170</v>
      </c>
      <c r="G194" s="193"/>
      <c r="H194" s="199" t="s">
        <v>6</v>
      </c>
    </row>
    <row r="195" spans="1:8" s="1" customFormat="1" ht="19.5" customHeight="1" thickBot="1">
      <c r="A195" s="16"/>
      <c r="B195" s="11"/>
      <c r="C195" s="386">
        <v>2008</v>
      </c>
      <c r="D195" s="386">
        <v>2009</v>
      </c>
      <c r="E195" s="486" t="s">
        <v>330</v>
      </c>
      <c r="F195" s="386">
        <v>2008</v>
      </c>
      <c r="G195" s="386">
        <v>2009</v>
      </c>
      <c r="H195" s="486" t="s">
        <v>330</v>
      </c>
    </row>
    <row r="196" spans="1:8" ht="19.5" customHeight="1">
      <c r="A196" s="27" t="s">
        <v>7</v>
      </c>
      <c r="B196" s="22" t="s">
        <v>0</v>
      </c>
      <c r="C196" s="130">
        <v>21894</v>
      </c>
      <c r="D196" s="130">
        <v>28110</v>
      </c>
      <c r="E196" s="128">
        <v>1.283913400931762</v>
      </c>
      <c r="F196" s="235">
        <v>0.0011323888449716536</v>
      </c>
      <c r="G196" s="190">
        <v>0.0010142139688400708</v>
      </c>
      <c r="H196" s="280">
        <v>0.8956410806620574</v>
      </c>
    </row>
    <row r="197" spans="1:8" ht="19.5" customHeight="1" thickBot="1">
      <c r="A197" s="17" t="s">
        <v>8</v>
      </c>
      <c r="B197" s="22" t="s">
        <v>1</v>
      </c>
      <c r="C197" s="134">
        <v>270342</v>
      </c>
      <c r="D197" s="134">
        <v>295179</v>
      </c>
      <c r="E197" s="133">
        <v>1.0918725170339791</v>
      </c>
      <c r="F197" s="143">
        <v>0.026680343934465965</v>
      </c>
      <c r="G197" s="211">
        <v>0.02387220088236379</v>
      </c>
      <c r="H197" s="281">
        <v>0.8947486187209683</v>
      </c>
    </row>
    <row r="198" spans="1:8" s="80" customFormat="1" ht="19.5" customHeight="1" thickBot="1">
      <c r="A198" s="183" t="s">
        <v>9</v>
      </c>
      <c r="B198" s="174" t="s">
        <v>54</v>
      </c>
      <c r="C198" s="167">
        <v>292236</v>
      </c>
      <c r="D198" s="166">
        <v>323289</v>
      </c>
      <c r="E198" s="133">
        <v>1.1062600090337946</v>
      </c>
      <c r="F198" s="160">
        <v>0.009917407201879148</v>
      </c>
      <c r="G198" s="211">
        <v>0.008065888953455343</v>
      </c>
      <c r="H198" s="281">
        <v>0.8133062189810074</v>
      </c>
    </row>
    <row r="199" spans="3:6" ht="12.75">
      <c r="C199" s="4"/>
      <c r="D199" s="4"/>
      <c r="E199" s="4"/>
      <c r="F199" s="4"/>
    </row>
  </sheetData>
  <mergeCells count="8">
    <mergeCell ref="A1:H1"/>
    <mergeCell ref="A11:H11"/>
    <mergeCell ref="A48:H48"/>
    <mergeCell ref="A90:H90"/>
    <mergeCell ref="A101:H101"/>
    <mergeCell ref="A138:H138"/>
    <mergeCell ref="A180:H180"/>
    <mergeCell ref="A191:H19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Piórek</cp:lastModifiedBy>
  <cp:lastPrinted>2009-05-07T10:56:35Z</cp:lastPrinted>
  <dcterms:created xsi:type="dcterms:W3CDTF">1999-09-16T12:44:02Z</dcterms:created>
  <dcterms:modified xsi:type="dcterms:W3CDTF">2010-06-09T11:16:57Z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